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Назаренко\Downloads\"/>
    </mc:Choice>
  </mc:AlternateContent>
  <bookViews>
    <workbookView xWindow="0" yWindow="0" windowWidth="21840" windowHeight="12435" firstSheet="1" activeTab="2"/>
  </bookViews>
  <sheets>
    <sheet name=" 1 ДЮСШ " sheetId="12" r:id="rId1"/>
    <sheet name="2КомфДЮСШ" sheetId="14" r:id="rId2"/>
    <sheet name="2КомУслОц ДЮСШ" sheetId="15" r:id="rId3"/>
    <sheet name="3УслДостИнвНал ДЮСШ" sheetId="16" r:id="rId4"/>
    <sheet name="3УслДостИнвОц ДЮСШ" sheetId="17" r:id="rId5"/>
    <sheet name="4ДобрВежл ДЮСШ" sheetId="18" r:id="rId6"/>
    <sheet name="5УдовлУсл ДЮСШ" sheetId="19" r:id="rId7"/>
    <sheet name="ИнтегрДЮСШ" sheetId="20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0" l="1"/>
  <c r="O4" i="20"/>
  <c r="S4" i="20"/>
  <c r="W4" i="20"/>
  <c r="I10" i="20" l="1"/>
  <c r="H10" i="20"/>
  <c r="G10" i="20"/>
  <c r="F10" i="20"/>
  <c r="E10" i="20"/>
  <c r="D10" i="20"/>
  <c r="P4" i="19"/>
  <c r="L4" i="19"/>
  <c r="G4" i="19"/>
  <c r="H4" i="19" s="1"/>
  <c r="P3" i="19"/>
  <c r="L3" i="19"/>
  <c r="H3" i="19"/>
  <c r="G4" i="18"/>
  <c r="H4" i="18" s="1"/>
  <c r="K4" i="18"/>
  <c r="L4" i="18"/>
  <c r="P4" i="18"/>
  <c r="P3" i="18"/>
  <c r="L3" i="18"/>
  <c r="H3" i="18"/>
  <c r="L4" i="17"/>
  <c r="M4" i="17" s="1"/>
  <c r="I4" i="17"/>
  <c r="E4" i="17"/>
  <c r="F4" i="17" s="1"/>
  <c r="M3" i="17"/>
  <c r="I3" i="17"/>
  <c r="F3" i="17"/>
  <c r="R3" i="16"/>
  <c r="Q3" i="16"/>
  <c r="T3" i="16" s="1"/>
  <c r="J3" i="16"/>
  <c r="J5" i="15"/>
  <c r="K5" i="15" s="1"/>
  <c r="E5" i="15"/>
  <c r="J4" i="15"/>
  <c r="K4" i="15" s="1"/>
  <c r="K3" i="14"/>
  <c r="Q3" i="12"/>
  <c r="Q4" i="18" l="1"/>
  <c r="Q3" i="19"/>
  <c r="Q4" i="19"/>
  <c r="Q3" i="18"/>
  <c r="N3" i="17"/>
  <c r="N4" i="17"/>
</calcChain>
</file>

<file path=xl/sharedStrings.xml><?xml version="1.0" encoding="utf-8"?>
<sst xmlns="http://schemas.openxmlformats.org/spreadsheetml/2006/main" count="178" uniqueCount="119">
  <si>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</si>
  <si>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</si>
  <si>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</si>
  <si>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</si>
  <si>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</si>
  <si>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</si>
  <si>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</si>
  <si>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</si>
  <si>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</si>
  <si>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</si>
  <si>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</si>
  <si>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</si>
  <si>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</si>
  <si>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</si>
  <si>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</si>
  <si>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</si>
  <si>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</si>
  <si>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</si>
  <si>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</si>
  <si>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</si>
  <si>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</si>
  <si>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</si>
  <si>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</si>
  <si>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</si>
  <si>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</si>
  <si>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</si>
  <si>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</si>
  <si>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</si>
  <si>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</si>
  <si>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</si>
  <si>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</si>
  <si>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</si>
  <si>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</si>
  <si>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</si>
  <si>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</si>
  <si>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</si>
  <si>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</si>
  <si>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</si>
  <si>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</si>
  <si>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</si>
  <si>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</si>
  <si>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</si>
  <si>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</si>
  <si>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</si>
  <si>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</si>
  <si>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</si>
  <si>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</si>
  <si>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</si>
  <si>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</si>
  <si>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</si>
  <si>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</si>
  <si>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</si>
  <si>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</si>
  <si>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</si>
  <si>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</si>
  <si>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</si>
  <si>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</si>
  <si>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</si>
  <si>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</si>
  <si>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</si>
  <si>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</si>
  <si>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</si>
  <si>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</si>
  <si>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</si>
  <si>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</si>
  <si>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</si>
  <si>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</si>
  <si>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</si>
  <si>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</si>
  <si>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</si>
  <si>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</si>
  <si>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</si>
  <si>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</si>
  <si>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</si>
  <si>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</si>
  <si>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</si>
  <si>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</si>
  <si>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</si>
  <si>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</si>
  <si>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</si>
  <si>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</si>
  <si>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</si>
  <si>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</si>
  <si>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</si>
  <si>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</si>
  <si>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</si>
  <si>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</si>
  <si>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</si>
  <si>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</si>
  <si>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</si>
  <si>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</si>
  <si>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</si>
  <si>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</si>
  <si>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</si>
  <si>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</si>
  <si>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</si>
  <si>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</si>
  <si>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</si>
  <si>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</si>
  <si>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</si>
  <si>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</si>
  <si>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</si>
  <si>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</si>
  <si>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</si>
  <si>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</si>
  <si>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</si>
  <si>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МКУДО «Топчихинская детско-юношеская спортивная школа»</t>
  </si>
  <si>
    <t>Топчихинский район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</si>
  <si>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</si>
  <si>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</si>
  <si>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</si>
  <si>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</si>
  <si>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</si>
  <si>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Среднее по региону</t>
  </si>
  <si>
    <t>Итого:</t>
  </si>
  <si>
    <t>Обеспечение в организации социальной сферы комфортных условий для предоставления услуг</t>
  </si>
  <si>
    <t>Количество условий</t>
  </si>
  <si>
    <t>Значение показателя  с учетом значимости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</si>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</sst>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/>
    <xf numFmtId="164" fontId="4" fillId="0" borderId="1" xfId="0" applyNumberFormat="1" applyFont="1" applyBorder="1"/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/>
    </xf>
    <xf numFmtId="2" fontId="1" fillId="0" borderId="1" xfId="0" applyNumberFormat="1" applyFont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4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Fill="1" applyBorder="1" applyAlignment="1"/>
    <xf numFmtId="0" fontId="0" fillId="0" borderId="0" xfId="0" applyFill="1" applyAlignment="1"/>
    <xf numFmtId="164" fontId="3" fillId="0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0" fillId="0" borderId="0" xfId="0" applyNumberFormat="1" applyFill="1" applyAlignment="1"/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2" fontId="3" fillId="0" borderId="1" xfId="0" applyNumberFormat="1" applyFont="1" applyBorder="1"/>
    <xf numFmtId="2" fontId="4" fillId="0" borderId="1" xfId="0" applyNumberFormat="1" applyFont="1" applyBorder="1"/>
    <xf numFmtId="2" fontId="5" fillId="0" borderId="5" xfId="0" applyNumberFormat="1" applyFont="1" applyBorder="1" applyAlignment="1">
      <alignment horizontal="center" textRotation="90" wrapText="1"/>
    </xf>
    <xf numFmtId="2" fontId="5" fillId="0" borderId="6" xfId="0" applyNumberFormat="1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4"/>
  <sheetViews>
    <sheetView topLeftCell="B1" workbookViewId="0">
      <pane ySplit="2" topLeftCell="A3" activePane="bottomLeft" state="frozen"/>
      <selection pane="bottomLeft" activeCell="C14" sqref="C14"/>
    </sheetView>
  </sheetViews>
  <sheetFormatPr defaultRowHeight="15" x14ac:dyDescent="0.25"/>
  <cols>
    <col min="1" max="1" width="11.140625" style="31" customWidth="1"/>
    <col min="2" max="2" width="20.28515625" customWidth="1"/>
    <col min="3" max="3" width="98.28515625" customWidth="1"/>
    <col min="8" max="8" width="7" customWidth="1"/>
    <col min="11" max="11" width="10.5703125" customWidth="1"/>
  </cols>
  <sheetData>
    <row r="1" spans="1:17" x14ac:dyDescent="0.25">
      <c r="A1" s="49" t="s">
        <v>118</v>
      </c>
      <c r="B1" s="50" t="s">
        <v>80</v>
      </c>
      <c r="C1" s="49" t="s">
        <v>71</v>
      </c>
      <c r="D1" s="51" t="s">
        <v>0</v>
      </c>
      <c r="E1" s="52"/>
      <c r="F1" s="52"/>
      <c r="G1" s="53"/>
      <c r="H1" s="51" t="s">
        <v>3</v>
      </c>
      <c r="I1" s="52"/>
      <c r="J1" s="53"/>
      <c r="K1" s="51" t="s">
        <v>7</v>
      </c>
      <c r="L1" s="52"/>
      <c r="M1" s="52"/>
      <c r="N1" s="52"/>
      <c r="O1" s="52"/>
      <c r="P1" s="53"/>
      <c r="Q1" s="47" t="s">
        <v>16</v>
      </c>
    </row>
    <row r="2" spans="1:17" ht="166.5" customHeight="1" x14ac:dyDescent="0.25">
      <c r="A2" s="49"/>
      <c r="B2" s="50"/>
      <c r="C2" s="49"/>
      <c r="D2" s="23" t="s">
        <v>1</v>
      </c>
      <c r="E2" s="23" t="s">
        <v>2</v>
      </c>
      <c r="F2" s="24" t="s">
        <v>14</v>
      </c>
      <c r="G2" s="24" t="s">
        <v>15</v>
      </c>
      <c r="H2" s="23" t="s">
        <v>4</v>
      </c>
      <c r="I2" s="23" t="s">
        <v>5</v>
      </c>
      <c r="J2" s="23" t="s">
        <v>6</v>
      </c>
      <c r="K2" s="25" t="s">
        <v>8</v>
      </c>
      <c r="L2" s="25" t="s">
        <v>9</v>
      </c>
      <c r="M2" s="25" t="s">
        <v>10</v>
      </c>
      <c r="N2" s="25" t="s">
        <v>9</v>
      </c>
      <c r="O2" s="25" t="s">
        <v>11</v>
      </c>
      <c r="P2" s="25" t="s">
        <v>12</v>
      </c>
      <c r="Q2" s="48"/>
    </row>
    <row r="3" spans="1:17" x14ac:dyDescent="0.25">
      <c r="A3" s="16"/>
      <c r="B3" s="29"/>
      <c r="C3" s="16"/>
      <c r="D3" s="27"/>
      <c r="E3" s="27"/>
      <c r="F3" s="27">
        <v>100</v>
      </c>
      <c r="G3" s="27">
        <v>30</v>
      </c>
      <c r="H3" s="27"/>
      <c r="I3" s="27">
        <v>100</v>
      </c>
      <c r="J3" s="27">
        <v>30</v>
      </c>
      <c r="K3" s="27"/>
      <c r="L3" s="27"/>
      <c r="M3" s="27"/>
      <c r="N3" s="27"/>
      <c r="O3" s="27">
        <v>100</v>
      </c>
      <c r="P3" s="27">
        <v>40</v>
      </c>
      <c r="Q3" s="30">
        <f>G3+J3+P3</f>
        <v>100</v>
      </c>
    </row>
    <row r="4" spans="1:17" x14ac:dyDescent="0.25">
      <c r="A4" s="16">
        <v>83</v>
      </c>
      <c r="B4" s="29" t="s">
        <v>107</v>
      </c>
      <c r="C4" s="16" t="s">
        <v>106</v>
      </c>
      <c r="D4" s="16">
        <v>8</v>
      </c>
      <c r="E4" s="16">
        <v>31.5</v>
      </c>
      <c r="F4" s="22">
        <v>88.6</v>
      </c>
      <c r="G4" s="22">
        <v>26.6</v>
      </c>
      <c r="H4" s="16">
        <v>2</v>
      </c>
      <c r="I4" s="16">
        <v>60</v>
      </c>
      <c r="J4" s="17">
        <v>18</v>
      </c>
      <c r="K4" s="16">
        <v>154</v>
      </c>
      <c r="L4" s="16">
        <v>155</v>
      </c>
      <c r="M4" s="16">
        <v>119</v>
      </c>
      <c r="N4" s="16">
        <v>120</v>
      </c>
      <c r="O4" s="17">
        <v>99.260752688172047</v>
      </c>
      <c r="P4" s="17">
        <v>39.704301075268823</v>
      </c>
      <c r="Q4" s="22">
        <v>84.3</v>
      </c>
    </row>
  </sheetData>
  <mergeCells count="7">
    <mergeCell ref="Q1:Q2"/>
    <mergeCell ref="A1:A2"/>
    <mergeCell ref="B1:B2"/>
    <mergeCell ref="C1:C2"/>
    <mergeCell ref="D1:G1"/>
    <mergeCell ref="H1:J1"/>
    <mergeCell ref="K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K3"/>
  <sheetViews>
    <sheetView topLeftCell="C1" workbookViewId="0">
      <selection activeCell="B4" sqref="B4:C17"/>
    </sheetView>
  </sheetViews>
  <sheetFormatPr defaultRowHeight="15" x14ac:dyDescent="0.25"/>
  <cols>
    <col min="2" max="2" width="18.42578125" customWidth="1"/>
    <col min="3" max="3" width="101.85546875" bestFit="1" customWidth="1"/>
  </cols>
  <sheetData>
    <row r="1" spans="1:11" ht="30" customHeight="1" x14ac:dyDescent="0.25">
      <c r="A1" s="49" t="s">
        <v>118</v>
      </c>
      <c r="B1" s="50" t="s">
        <v>80</v>
      </c>
      <c r="C1" s="49" t="s">
        <v>71</v>
      </c>
      <c r="D1" s="54" t="s">
        <v>25</v>
      </c>
      <c r="E1" s="54"/>
      <c r="F1" s="54"/>
      <c r="G1" s="54"/>
      <c r="H1" s="54"/>
      <c r="I1" s="54"/>
      <c r="J1" s="54"/>
      <c r="K1" s="54"/>
    </row>
    <row r="2" spans="1:11" ht="133.5" customHeight="1" x14ac:dyDescent="0.25">
      <c r="A2" s="49"/>
      <c r="B2" s="50"/>
      <c r="C2" s="49"/>
      <c r="D2" s="23" t="s">
        <v>26</v>
      </c>
      <c r="E2" s="23" t="s">
        <v>27</v>
      </c>
      <c r="F2" s="23" t="s">
        <v>28</v>
      </c>
      <c r="G2" s="23" t="s">
        <v>29</v>
      </c>
      <c r="H2" s="23" t="s">
        <v>30</v>
      </c>
      <c r="I2" s="23" t="s">
        <v>31</v>
      </c>
      <c r="J2" s="23" t="s">
        <v>32</v>
      </c>
      <c r="K2" s="26" t="s">
        <v>114</v>
      </c>
    </row>
    <row r="3" spans="1:11" x14ac:dyDescent="0.25">
      <c r="A3" s="16">
        <v>83</v>
      </c>
      <c r="B3" s="16" t="s">
        <v>107</v>
      </c>
      <c r="C3" s="16" t="s">
        <v>106</v>
      </c>
      <c r="D3" s="16">
        <v>1</v>
      </c>
      <c r="E3" s="16">
        <v>1</v>
      </c>
      <c r="F3" s="16">
        <v>1</v>
      </c>
      <c r="G3" s="16">
        <v>1</v>
      </c>
      <c r="H3" s="16">
        <v>1</v>
      </c>
      <c r="I3" s="16">
        <v>1</v>
      </c>
      <c r="J3" s="16">
        <v>1</v>
      </c>
      <c r="K3" s="16">
        <f t="shared" ref="K3" si="0">SUM(D3:J3)</f>
        <v>7</v>
      </c>
    </row>
  </sheetData>
  <mergeCells count="4">
    <mergeCell ref="A1:A2"/>
    <mergeCell ref="B1:B2"/>
    <mergeCell ref="C1:C2"/>
    <mergeCell ref="D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K5"/>
  <sheetViews>
    <sheetView tabSelected="1" workbookViewId="0">
      <selection activeCell="G10" sqref="G10"/>
    </sheetView>
  </sheetViews>
  <sheetFormatPr defaultRowHeight="15" x14ac:dyDescent="0.25"/>
  <cols>
    <col min="1" max="1" width="10.7109375" customWidth="1"/>
    <col min="2" max="2" width="18.85546875" customWidth="1"/>
    <col min="3" max="3" width="83" customWidth="1"/>
  </cols>
  <sheetData>
    <row r="1" spans="1:11" ht="31.5" customHeight="1" x14ac:dyDescent="0.25">
      <c r="A1" s="49" t="s">
        <v>118</v>
      </c>
      <c r="B1" s="49" t="s">
        <v>80</v>
      </c>
      <c r="C1" s="49" t="s">
        <v>71</v>
      </c>
      <c r="D1" s="55" t="s">
        <v>115</v>
      </c>
      <c r="E1" s="56"/>
      <c r="F1" s="56"/>
      <c r="G1" s="56"/>
      <c r="H1" s="56"/>
      <c r="I1" s="56"/>
      <c r="J1" s="56"/>
      <c r="K1" s="57"/>
    </row>
    <row r="2" spans="1:11" ht="57.75" customHeight="1" x14ac:dyDescent="0.25">
      <c r="A2" s="49"/>
      <c r="B2" s="49"/>
      <c r="C2" s="49"/>
      <c r="D2" s="58" t="s">
        <v>13</v>
      </c>
      <c r="E2" s="59"/>
      <c r="F2" s="60"/>
      <c r="G2" s="58" t="s">
        <v>19</v>
      </c>
      <c r="H2" s="59"/>
      <c r="I2" s="59"/>
      <c r="J2" s="60"/>
      <c r="K2" s="61" t="s">
        <v>16</v>
      </c>
    </row>
    <row r="3" spans="1:11" ht="196.5" customHeight="1" x14ac:dyDescent="0.25">
      <c r="A3" s="49"/>
      <c r="B3" s="49"/>
      <c r="C3" s="49"/>
      <c r="D3" s="23" t="s">
        <v>17</v>
      </c>
      <c r="E3" s="23" t="s">
        <v>18</v>
      </c>
      <c r="F3" s="23" t="s">
        <v>20</v>
      </c>
      <c r="G3" s="23" t="s">
        <v>21</v>
      </c>
      <c r="H3" s="23" t="s">
        <v>22</v>
      </c>
      <c r="I3" s="23" t="s">
        <v>23</v>
      </c>
      <c r="J3" s="23" t="s">
        <v>24</v>
      </c>
      <c r="K3" s="62"/>
    </row>
    <row r="4" spans="1:11" x14ac:dyDescent="0.25">
      <c r="A4" s="16"/>
      <c r="B4" s="16"/>
      <c r="C4" s="16"/>
      <c r="D4" s="27"/>
      <c r="E4" s="27">
        <v>100</v>
      </c>
      <c r="F4" s="27">
        <v>50</v>
      </c>
      <c r="G4" s="27"/>
      <c r="H4" s="27"/>
      <c r="I4" s="27">
        <v>100</v>
      </c>
      <c r="J4" s="27">
        <f>I4*0.5</f>
        <v>50</v>
      </c>
      <c r="K4" s="27">
        <f>F4+J4</f>
        <v>100</v>
      </c>
    </row>
    <row r="5" spans="1:11" x14ac:dyDescent="0.25">
      <c r="A5" s="16">
        <v>83</v>
      </c>
      <c r="B5" s="28" t="s">
        <v>107</v>
      </c>
      <c r="C5" s="28" t="s">
        <v>106</v>
      </c>
      <c r="D5" s="45">
        <v>7</v>
      </c>
      <c r="E5" s="45">
        <f t="shared" ref="E5" si="0">IF(D5&lt;=4,D5*20,100)</f>
        <v>100</v>
      </c>
      <c r="F5" s="45">
        <v>50</v>
      </c>
      <c r="G5" s="45">
        <v>162</v>
      </c>
      <c r="H5" s="45">
        <v>168</v>
      </c>
      <c r="I5" s="46">
        <v>96</v>
      </c>
      <c r="J5" s="46">
        <f t="shared" ref="J5" si="1">I5*0.5</f>
        <v>48</v>
      </c>
      <c r="K5" s="46">
        <f t="shared" ref="K5" si="2">F5+J5</f>
        <v>98</v>
      </c>
    </row>
  </sheetData>
  <mergeCells count="7">
    <mergeCell ref="A1:A3"/>
    <mergeCell ref="B1:B3"/>
    <mergeCell ref="C1:C3"/>
    <mergeCell ref="D1:K1"/>
    <mergeCell ref="D2:F2"/>
    <mergeCell ref="G2:J2"/>
    <mergeCell ref="K2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1:T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4" sqref="C4"/>
    </sheetView>
  </sheetViews>
  <sheetFormatPr defaultRowHeight="16.5" customHeight="1" x14ac:dyDescent="0.25"/>
  <cols>
    <col min="1" max="1" width="0" style="3" hidden="1" customWidth="1"/>
    <col min="2" max="2" width="10.85546875" style="3" customWidth="1"/>
    <col min="3" max="3" width="13.7109375" style="3" customWidth="1"/>
    <col min="4" max="4" width="83" style="3" customWidth="1"/>
    <col min="5" max="16384" width="9.140625" style="3"/>
  </cols>
  <sheetData>
    <row r="1" spans="2:20" ht="42" customHeight="1" x14ac:dyDescent="0.25">
      <c r="B1" s="49" t="s">
        <v>118</v>
      </c>
      <c r="C1" s="49" t="s">
        <v>80</v>
      </c>
      <c r="D1" s="49" t="s">
        <v>71</v>
      </c>
      <c r="E1" s="64" t="s">
        <v>33</v>
      </c>
      <c r="F1" s="64"/>
      <c r="G1" s="64"/>
      <c r="H1" s="64"/>
      <c r="I1" s="64"/>
      <c r="J1" s="64"/>
      <c r="K1" s="64" t="s">
        <v>34</v>
      </c>
      <c r="L1" s="64"/>
      <c r="M1" s="64"/>
      <c r="N1" s="64"/>
      <c r="O1" s="64"/>
      <c r="P1" s="64"/>
      <c r="Q1" s="64"/>
      <c r="R1" s="65" t="s">
        <v>117</v>
      </c>
      <c r="S1" s="65"/>
      <c r="T1" s="63" t="s">
        <v>114</v>
      </c>
    </row>
    <row r="2" spans="2:20" ht="144" customHeight="1" x14ac:dyDescent="0.25">
      <c r="B2" s="49"/>
      <c r="C2" s="49"/>
      <c r="D2" s="49"/>
      <c r="E2" s="32" t="s">
        <v>39</v>
      </c>
      <c r="F2" s="32" t="s">
        <v>38</v>
      </c>
      <c r="G2" s="32" t="s">
        <v>37</v>
      </c>
      <c r="H2" s="32" t="s">
        <v>36</v>
      </c>
      <c r="I2" s="32" t="s">
        <v>35</v>
      </c>
      <c r="J2" s="33" t="s">
        <v>116</v>
      </c>
      <c r="K2" s="32" t="s">
        <v>40</v>
      </c>
      <c r="L2" s="32" t="s">
        <v>41</v>
      </c>
      <c r="M2" s="32" t="s">
        <v>42</v>
      </c>
      <c r="N2" s="32" t="s">
        <v>43</v>
      </c>
      <c r="O2" s="32" t="s">
        <v>44</v>
      </c>
      <c r="P2" s="32" t="s">
        <v>45</v>
      </c>
      <c r="Q2" s="33" t="s">
        <v>116</v>
      </c>
      <c r="R2" s="65"/>
      <c r="S2" s="65"/>
      <c r="T2" s="63"/>
    </row>
    <row r="3" spans="2:20" ht="16.5" customHeight="1" x14ac:dyDescent="0.25">
      <c r="B3" s="10">
        <v>83</v>
      </c>
      <c r="C3" s="10" t="s">
        <v>107</v>
      </c>
      <c r="D3" s="10" t="s">
        <v>106</v>
      </c>
      <c r="E3" s="10">
        <v>1</v>
      </c>
      <c r="F3" s="10">
        <v>0</v>
      </c>
      <c r="G3" s="10">
        <v>0</v>
      </c>
      <c r="H3" s="10">
        <v>0</v>
      </c>
      <c r="I3" s="10">
        <v>0</v>
      </c>
      <c r="J3" s="10">
        <f t="shared" ref="J3" si="0">SUM(E3:I3)</f>
        <v>1</v>
      </c>
      <c r="K3" s="10">
        <v>0</v>
      </c>
      <c r="L3" s="10">
        <v>0</v>
      </c>
      <c r="M3" s="10">
        <v>0</v>
      </c>
      <c r="N3" s="10">
        <v>1</v>
      </c>
      <c r="O3" s="10">
        <v>0</v>
      </c>
      <c r="P3" s="10">
        <v>1</v>
      </c>
      <c r="Q3" s="10">
        <f t="shared" ref="Q3" si="1">SUM(N3:P3)</f>
        <v>2</v>
      </c>
      <c r="R3" s="10">
        <f t="shared" ref="R3" si="2">SUM(K3:P3)</f>
        <v>2</v>
      </c>
      <c r="S3" s="10">
        <v>2</v>
      </c>
      <c r="T3" s="10">
        <f t="shared" ref="T3" si="3">IF(AND(Q3=3,S3=2),100,IF(AND(Q3=2,S3=2),60,IF(AND(Q3=1,S3=2),30,R3*20)))</f>
        <v>60</v>
      </c>
    </row>
  </sheetData>
  <mergeCells count="7">
    <mergeCell ref="T1:T2"/>
    <mergeCell ref="B1:B2"/>
    <mergeCell ref="C1:C2"/>
    <mergeCell ref="D1:D2"/>
    <mergeCell ref="E1:J1"/>
    <mergeCell ref="K1:Q1"/>
    <mergeCell ref="R1:S2"/>
  </mergeCells>
  <conditionalFormatting sqref="T3:T1048576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P174"/>
  <sheetViews>
    <sheetView topLeftCell="B1" workbookViewId="0">
      <selection activeCell="B5" sqref="B5:B18"/>
    </sheetView>
  </sheetViews>
  <sheetFormatPr defaultRowHeight="15" x14ac:dyDescent="0.25"/>
  <cols>
    <col min="1" max="1" width="11.85546875" customWidth="1"/>
    <col min="2" max="2" width="18.28515625" customWidth="1"/>
    <col min="3" max="3" width="78.7109375" customWidth="1"/>
    <col min="4" max="4" width="7.42578125" customWidth="1"/>
  </cols>
  <sheetData>
    <row r="1" spans="1:16" x14ac:dyDescent="0.25">
      <c r="A1" s="49" t="s">
        <v>118</v>
      </c>
      <c r="B1" s="49" t="s">
        <v>80</v>
      </c>
      <c r="C1" s="49" t="s">
        <v>71</v>
      </c>
      <c r="D1" s="66" t="s">
        <v>46</v>
      </c>
      <c r="E1" s="66"/>
      <c r="F1" s="66"/>
      <c r="G1" s="66" t="s">
        <v>47</v>
      </c>
      <c r="H1" s="66"/>
      <c r="I1" s="66"/>
      <c r="J1" s="51" t="s">
        <v>48</v>
      </c>
      <c r="K1" s="52"/>
      <c r="L1" s="52"/>
      <c r="M1" s="53"/>
      <c r="N1" s="61" t="s">
        <v>16</v>
      </c>
    </row>
    <row r="2" spans="1:16" ht="202.5" x14ac:dyDescent="0.25">
      <c r="A2" s="49"/>
      <c r="B2" s="49"/>
      <c r="C2" s="49"/>
      <c r="D2" s="23" t="s">
        <v>49</v>
      </c>
      <c r="E2" s="24" t="s">
        <v>50</v>
      </c>
      <c r="F2" s="24" t="s">
        <v>51</v>
      </c>
      <c r="G2" s="23" t="s">
        <v>52</v>
      </c>
      <c r="H2" s="24" t="s">
        <v>53</v>
      </c>
      <c r="I2" s="24" t="s">
        <v>54</v>
      </c>
      <c r="J2" s="23" t="s">
        <v>55</v>
      </c>
      <c r="K2" s="23" t="s">
        <v>56</v>
      </c>
      <c r="L2" s="23" t="s">
        <v>57</v>
      </c>
      <c r="M2" s="23" t="s">
        <v>58</v>
      </c>
      <c r="N2" s="62"/>
    </row>
    <row r="3" spans="1:16" s="37" customFormat="1" x14ac:dyDescent="0.25">
      <c r="A3" s="36"/>
      <c r="B3" s="36"/>
      <c r="C3" s="36"/>
      <c r="D3" s="41"/>
      <c r="E3" s="41">
        <v>100</v>
      </c>
      <c r="F3" s="41">
        <f>E3*0.3</f>
        <v>30</v>
      </c>
      <c r="G3" s="41"/>
      <c r="H3" s="41">
        <v>100</v>
      </c>
      <c r="I3" s="41">
        <f>H3*0.4</f>
        <v>40</v>
      </c>
      <c r="J3" s="41"/>
      <c r="K3" s="41"/>
      <c r="L3" s="41">
        <v>100</v>
      </c>
      <c r="M3" s="41">
        <f>L3*0.3</f>
        <v>30</v>
      </c>
      <c r="N3" s="41">
        <f>F3+I3+M3</f>
        <v>100</v>
      </c>
    </row>
    <row r="4" spans="1:16" s="37" customFormat="1" x14ac:dyDescent="0.25">
      <c r="A4" s="36">
        <v>83</v>
      </c>
      <c r="B4" s="36" t="s">
        <v>107</v>
      </c>
      <c r="C4" s="36" t="s">
        <v>106</v>
      </c>
      <c r="D4" s="36">
        <v>1</v>
      </c>
      <c r="E4" s="38">
        <f t="shared" ref="E4" si="0">IF(D4&lt;=4,D4*20,100)</f>
        <v>20</v>
      </c>
      <c r="F4" s="36">
        <f t="shared" ref="F4" si="1">E4*0.3</f>
        <v>6</v>
      </c>
      <c r="G4" s="36">
        <v>2</v>
      </c>
      <c r="H4" s="39">
        <v>40</v>
      </c>
      <c r="I4" s="39">
        <f t="shared" ref="I4" si="2">H4*0.4</f>
        <v>16</v>
      </c>
      <c r="J4" s="36">
        <v>3</v>
      </c>
      <c r="K4" s="36">
        <v>4</v>
      </c>
      <c r="L4" s="38">
        <f t="shared" ref="L4" si="3">J4/K4*100</f>
        <v>75</v>
      </c>
      <c r="M4" s="38">
        <f t="shared" ref="M4" si="4">L4*0.3</f>
        <v>22.5</v>
      </c>
      <c r="N4" s="39">
        <f t="shared" ref="N4" si="5">F4+I4+M4</f>
        <v>44.5</v>
      </c>
      <c r="P4" s="40"/>
    </row>
    <row r="5" spans="1:16" x14ac:dyDescent="0.25">
      <c r="P5" s="1"/>
    </row>
    <row r="6" spans="1:16" x14ac:dyDescent="0.25">
      <c r="P6" s="1"/>
    </row>
    <row r="7" spans="1:16" x14ac:dyDescent="0.25">
      <c r="P7" s="1"/>
    </row>
    <row r="8" spans="1:16" x14ac:dyDescent="0.25">
      <c r="P8" s="1"/>
    </row>
    <row r="9" spans="1:16" x14ac:dyDescent="0.25">
      <c r="P9" s="1"/>
    </row>
    <row r="10" spans="1:16" x14ac:dyDescent="0.25">
      <c r="P10" s="1"/>
    </row>
    <row r="11" spans="1:16" x14ac:dyDescent="0.25">
      <c r="P11" s="1"/>
    </row>
    <row r="12" spans="1:16" x14ac:dyDescent="0.25">
      <c r="P12" s="1"/>
    </row>
    <row r="13" spans="1:16" x14ac:dyDescent="0.25">
      <c r="P13" s="1"/>
    </row>
    <row r="14" spans="1:16" x14ac:dyDescent="0.25">
      <c r="P14" s="1"/>
    </row>
    <row r="15" spans="1:16" x14ac:dyDescent="0.25">
      <c r="P15" s="1"/>
    </row>
    <row r="16" spans="1:16" x14ac:dyDescent="0.25">
      <c r="P16" s="1"/>
    </row>
    <row r="17" spans="16:16" x14ac:dyDescent="0.25">
      <c r="P17" s="1"/>
    </row>
    <row r="18" spans="16:16" x14ac:dyDescent="0.25">
      <c r="P18" s="1"/>
    </row>
    <row r="19" spans="16:16" x14ac:dyDescent="0.25">
      <c r="P19" s="1"/>
    </row>
    <row r="20" spans="16:16" x14ac:dyDescent="0.25">
      <c r="P20" s="1"/>
    </row>
    <row r="21" spans="16:16" x14ac:dyDescent="0.25">
      <c r="P21" s="1"/>
    </row>
    <row r="22" spans="16:16" x14ac:dyDescent="0.25">
      <c r="P22" s="1"/>
    </row>
    <row r="23" spans="16:16" x14ac:dyDescent="0.25">
      <c r="P23" s="1"/>
    </row>
    <row r="24" spans="16:16" x14ac:dyDescent="0.25">
      <c r="P24" s="1"/>
    </row>
    <row r="25" spans="16:16" x14ac:dyDescent="0.25">
      <c r="P25" s="1"/>
    </row>
    <row r="26" spans="16:16" x14ac:dyDescent="0.25">
      <c r="P26" s="1"/>
    </row>
    <row r="27" spans="16:16" x14ac:dyDescent="0.25">
      <c r="P27" s="1"/>
    </row>
    <row r="28" spans="16:16" x14ac:dyDescent="0.25">
      <c r="P28" s="1"/>
    </row>
    <row r="29" spans="16:16" x14ac:dyDescent="0.25">
      <c r="P29" s="1"/>
    </row>
    <row r="30" spans="16:16" x14ac:dyDescent="0.25">
      <c r="P30" s="1"/>
    </row>
    <row r="31" spans="16:16" x14ac:dyDescent="0.25">
      <c r="P31" s="1"/>
    </row>
    <row r="32" spans="16:16" x14ac:dyDescent="0.25">
      <c r="P32" s="1"/>
    </row>
    <row r="33" spans="16:16" x14ac:dyDescent="0.25">
      <c r="P33" s="1"/>
    </row>
    <row r="34" spans="16:16" x14ac:dyDescent="0.25">
      <c r="P34" s="1"/>
    </row>
    <row r="35" spans="16:16" x14ac:dyDescent="0.25">
      <c r="P35" s="1"/>
    </row>
    <row r="36" spans="16:16" x14ac:dyDescent="0.25">
      <c r="P36" s="1"/>
    </row>
    <row r="37" spans="16:16" x14ac:dyDescent="0.25">
      <c r="P37" s="1"/>
    </row>
    <row r="38" spans="16:16" x14ac:dyDescent="0.25">
      <c r="P38" s="1"/>
    </row>
    <row r="39" spans="16:16" x14ac:dyDescent="0.25">
      <c r="P39" s="1"/>
    </row>
    <row r="40" spans="16:16" x14ac:dyDescent="0.25">
      <c r="P40" s="1"/>
    </row>
    <row r="41" spans="16:16" x14ac:dyDescent="0.25">
      <c r="P41" s="1"/>
    </row>
    <row r="42" spans="16:16" x14ac:dyDescent="0.25">
      <c r="P42" s="1"/>
    </row>
    <row r="43" spans="16:16" x14ac:dyDescent="0.25">
      <c r="P43" s="1"/>
    </row>
    <row r="44" spans="16:16" x14ac:dyDescent="0.25">
      <c r="P44" s="1"/>
    </row>
    <row r="45" spans="16:16" x14ac:dyDescent="0.25">
      <c r="P45" s="1"/>
    </row>
    <row r="46" spans="16:16" x14ac:dyDescent="0.25">
      <c r="P46" s="1"/>
    </row>
    <row r="47" spans="16:16" x14ac:dyDescent="0.25">
      <c r="P47" s="1"/>
    </row>
    <row r="48" spans="16:16" x14ac:dyDescent="0.25">
      <c r="P48" s="1"/>
    </row>
    <row r="49" spans="16:16" x14ac:dyDescent="0.25">
      <c r="P49" s="1"/>
    </row>
    <row r="50" spans="16:16" x14ac:dyDescent="0.25">
      <c r="P50" s="1"/>
    </row>
    <row r="51" spans="16:16" x14ac:dyDescent="0.25">
      <c r="P51" s="1"/>
    </row>
    <row r="52" spans="16:16" x14ac:dyDescent="0.25">
      <c r="P52" s="1"/>
    </row>
    <row r="53" spans="16:16" x14ac:dyDescent="0.25">
      <c r="P53" s="1"/>
    </row>
    <row r="54" spans="16:16" x14ac:dyDescent="0.25">
      <c r="P54" s="1"/>
    </row>
    <row r="55" spans="16:16" x14ac:dyDescent="0.25">
      <c r="P55" s="1"/>
    </row>
    <row r="56" spans="16:16" x14ac:dyDescent="0.25">
      <c r="P56" s="1"/>
    </row>
    <row r="57" spans="16:16" x14ac:dyDescent="0.25">
      <c r="P57" s="1"/>
    </row>
    <row r="58" spans="16:16" x14ac:dyDescent="0.25">
      <c r="P58" s="1"/>
    </row>
    <row r="59" spans="16:16" x14ac:dyDescent="0.25">
      <c r="P59" s="1"/>
    </row>
    <row r="60" spans="16:16" x14ac:dyDescent="0.25">
      <c r="P60" s="1"/>
    </row>
    <row r="61" spans="16:16" x14ac:dyDescent="0.25">
      <c r="P61" s="1"/>
    </row>
    <row r="62" spans="16:16" x14ac:dyDescent="0.25">
      <c r="P62" s="1"/>
    </row>
    <row r="63" spans="16:16" x14ac:dyDescent="0.25">
      <c r="P63" s="1"/>
    </row>
    <row r="64" spans="16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  <row r="106" spans="16:16" x14ac:dyDescent="0.25">
      <c r="P106" s="1"/>
    </row>
    <row r="107" spans="16:16" x14ac:dyDescent="0.25">
      <c r="P107" s="1"/>
    </row>
    <row r="108" spans="16:16" x14ac:dyDescent="0.25">
      <c r="P108" s="1"/>
    </row>
    <row r="109" spans="16:16" x14ac:dyDescent="0.25">
      <c r="P109" s="1"/>
    </row>
    <row r="110" spans="16:16" x14ac:dyDescent="0.25">
      <c r="P110" s="1"/>
    </row>
    <row r="111" spans="16:16" x14ac:dyDescent="0.25">
      <c r="P111" s="1"/>
    </row>
    <row r="112" spans="16:16" x14ac:dyDescent="0.25">
      <c r="P112" s="1"/>
    </row>
    <row r="113" spans="16:16" x14ac:dyDescent="0.25">
      <c r="P113" s="1"/>
    </row>
    <row r="114" spans="16:16" x14ac:dyDescent="0.25">
      <c r="P114" s="1"/>
    </row>
    <row r="115" spans="16:16" x14ac:dyDescent="0.25">
      <c r="P115" s="1"/>
    </row>
    <row r="116" spans="16:16" x14ac:dyDescent="0.25">
      <c r="P116" s="1"/>
    </row>
    <row r="117" spans="16:16" x14ac:dyDescent="0.25">
      <c r="P117" s="1"/>
    </row>
    <row r="118" spans="16:16" x14ac:dyDescent="0.25">
      <c r="P118" s="1"/>
    </row>
    <row r="119" spans="16:16" x14ac:dyDescent="0.25">
      <c r="P119" s="1"/>
    </row>
    <row r="120" spans="16:16" x14ac:dyDescent="0.25">
      <c r="P120" s="1"/>
    </row>
    <row r="121" spans="16:16" x14ac:dyDescent="0.25">
      <c r="P121" s="1"/>
    </row>
    <row r="122" spans="16:16" x14ac:dyDescent="0.25">
      <c r="P122" s="1"/>
    </row>
    <row r="123" spans="16:16" x14ac:dyDescent="0.25">
      <c r="P123" s="1"/>
    </row>
    <row r="124" spans="16:16" x14ac:dyDescent="0.25">
      <c r="P124" s="1"/>
    </row>
    <row r="125" spans="16:16" x14ac:dyDescent="0.25">
      <c r="P125" s="1"/>
    </row>
    <row r="126" spans="16:16" x14ac:dyDescent="0.25">
      <c r="P126" s="1"/>
    </row>
    <row r="127" spans="16:16" x14ac:dyDescent="0.25">
      <c r="P127" s="1"/>
    </row>
    <row r="128" spans="16:16" x14ac:dyDescent="0.25">
      <c r="P128" s="1"/>
    </row>
    <row r="129" spans="15:16" x14ac:dyDescent="0.25">
      <c r="P129" s="1"/>
    </row>
    <row r="130" spans="15:16" x14ac:dyDescent="0.25">
      <c r="P130" s="1"/>
    </row>
    <row r="131" spans="15:16" x14ac:dyDescent="0.25">
      <c r="P131" s="1"/>
    </row>
    <row r="132" spans="15:16" x14ac:dyDescent="0.25">
      <c r="P132" s="1"/>
    </row>
    <row r="133" spans="15:16" x14ac:dyDescent="0.25">
      <c r="P133" s="1"/>
    </row>
    <row r="134" spans="15:16" x14ac:dyDescent="0.25">
      <c r="P134" s="1"/>
    </row>
    <row r="135" spans="15:16" x14ac:dyDescent="0.25">
      <c r="P135" s="1"/>
    </row>
    <row r="136" spans="15:16" x14ac:dyDescent="0.25">
      <c r="P136" s="1"/>
    </row>
    <row r="137" spans="15:16" x14ac:dyDescent="0.25">
      <c r="P137" s="1"/>
    </row>
    <row r="138" spans="15:16" x14ac:dyDescent="0.25">
      <c r="P138" s="1"/>
    </row>
    <row r="139" spans="15:16" x14ac:dyDescent="0.25">
      <c r="P139" s="1"/>
    </row>
    <row r="140" spans="15:16" x14ac:dyDescent="0.25">
      <c r="P140" s="1"/>
    </row>
    <row r="143" spans="15:16" x14ac:dyDescent="0.25">
      <c r="O143">
        <v>1</v>
      </c>
    </row>
    <row r="144" spans="15:16" x14ac:dyDescent="0.25">
      <c r="O144">
        <v>2</v>
      </c>
    </row>
    <row r="145" spans="15:15" x14ac:dyDescent="0.25">
      <c r="O145">
        <v>3</v>
      </c>
    </row>
    <row r="146" spans="15:15" x14ac:dyDescent="0.25">
      <c r="O146">
        <v>4</v>
      </c>
    </row>
    <row r="147" spans="15:15" x14ac:dyDescent="0.25">
      <c r="O147">
        <v>5</v>
      </c>
    </row>
    <row r="148" spans="15:15" x14ac:dyDescent="0.25">
      <c r="O148">
        <v>6</v>
      </c>
    </row>
    <row r="149" spans="15:15" x14ac:dyDescent="0.25">
      <c r="O149">
        <v>7</v>
      </c>
    </row>
    <row r="150" spans="15:15" x14ac:dyDescent="0.25">
      <c r="O150">
        <v>8</v>
      </c>
    </row>
    <row r="151" spans="15:15" x14ac:dyDescent="0.25">
      <c r="O151">
        <v>9</v>
      </c>
    </row>
    <row r="152" spans="15:15" x14ac:dyDescent="0.25">
      <c r="O152">
        <v>10</v>
      </c>
    </row>
    <row r="153" spans="15:15" x14ac:dyDescent="0.25">
      <c r="O153">
        <v>11</v>
      </c>
    </row>
    <row r="154" spans="15:15" x14ac:dyDescent="0.25">
      <c r="O154">
        <v>12</v>
      </c>
    </row>
    <row r="155" spans="15:15" x14ac:dyDescent="0.25">
      <c r="O155">
        <v>13</v>
      </c>
    </row>
    <row r="156" spans="15:15" x14ac:dyDescent="0.25">
      <c r="O156">
        <v>14</v>
      </c>
    </row>
    <row r="157" spans="15:15" x14ac:dyDescent="0.25">
      <c r="O157">
        <v>15</v>
      </c>
    </row>
    <row r="158" spans="15:15" x14ac:dyDescent="0.25">
      <c r="O158">
        <v>16</v>
      </c>
    </row>
    <row r="159" spans="15:15" x14ac:dyDescent="0.25">
      <c r="O159">
        <v>17</v>
      </c>
    </row>
    <row r="160" spans="15:15" x14ac:dyDescent="0.25">
      <c r="O160">
        <v>18</v>
      </c>
    </row>
    <row r="161" spans="15:15" x14ac:dyDescent="0.25">
      <c r="O161">
        <v>19</v>
      </c>
    </row>
    <row r="162" spans="15:15" x14ac:dyDescent="0.25">
      <c r="O162">
        <v>20</v>
      </c>
    </row>
    <row r="163" spans="15:15" x14ac:dyDescent="0.25">
      <c r="O163">
        <v>21</v>
      </c>
    </row>
    <row r="164" spans="15:15" x14ac:dyDescent="0.25">
      <c r="O164">
        <v>22</v>
      </c>
    </row>
    <row r="165" spans="15:15" x14ac:dyDescent="0.25">
      <c r="O165">
        <v>23</v>
      </c>
    </row>
    <row r="166" spans="15:15" x14ac:dyDescent="0.25">
      <c r="O166">
        <v>24</v>
      </c>
    </row>
    <row r="167" spans="15:15" x14ac:dyDescent="0.25">
      <c r="O167">
        <v>25</v>
      </c>
    </row>
    <row r="168" spans="15:15" x14ac:dyDescent="0.25">
      <c r="O168">
        <v>26</v>
      </c>
    </row>
    <row r="169" spans="15:15" x14ac:dyDescent="0.25">
      <c r="O169">
        <v>27</v>
      </c>
    </row>
    <row r="170" spans="15:15" x14ac:dyDescent="0.25">
      <c r="O170">
        <v>28</v>
      </c>
    </row>
    <row r="171" spans="15:15" x14ac:dyDescent="0.25">
      <c r="O171">
        <v>29</v>
      </c>
    </row>
    <row r="172" spans="15:15" x14ac:dyDescent="0.25">
      <c r="O172">
        <v>30</v>
      </c>
    </row>
    <row r="173" spans="15:15" x14ac:dyDescent="0.25">
      <c r="O173">
        <v>31</v>
      </c>
    </row>
    <row r="174" spans="15:15" x14ac:dyDescent="0.25">
      <c r="O174">
        <v>32</v>
      </c>
    </row>
  </sheetData>
  <mergeCells count="7">
    <mergeCell ref="N1:N2"/>
    <mergeCell ref="A1:A2"/>
    <mergeCell ref="B1:B2"/>
    <mergeCell ref="C1:C2"/>
    <mergeCell ref="D1:F1"/>
    <mergeCell ref="G1:I1"/>
    <mergeCell ref="J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Q4"/>
  <sheetViews>
    <sheetView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6" sqref="I16"/>
    </sheetView>
  </sheetViews>
  <sheetFormatPr defaultRowHeight="15" x14ac:dyDescent="0.25"/>
  <cols>
    <col min="1" max="1" width="4.28515625" hidden="1" customWidth="1"/>
    <col min="2" max="2" width="8.28515625" customWidth="1"/>
    <col min="3" max="3" width="21.140625" customWidth="1"/>
    <col min="4" max="4" width="78.85546875" style="42" customWidth="1"/>
    <col min="5" max="5" width="11" customWidth="1"/>
    <col min="6" max="6" width="8.5703125" bestFit="1" customWidth="1"/>
    <col min="7" max="7" width="6" bestFit="1" customWidth="1"/>
    <col min="8" max="8" width="4.5703125" bestFit="1" customWidth="1"/>
    <col min="9" max="9" width="10.140625" customWidth="1"/>
    <col min="10" max="10" width="9.5703125" customWidth="1"/>
    <col min="11" max="11" width="6" bestFit="1" customWidth="1"/>
    <col min="13" max="13" width="17" customWidth="1"/>
  </cols>
  <sheetData>
    <row r="1" spans="1:17" s="2" customFormat="1" ht="93" customHeight="1" x14ac:dyDescent="0.2">
      <c r="A1" s="69" t="s">
        <v>118</v>
      </c>
      <c r="B1" s="69" t="s">
        <v>118</v>
      </c>
      <c r="C1" s="70" t="s">
        <v>80</v>
      </c>
      <c r="D1" s="69" t="s">
        <v>71</v>
      </c>
      <c r="E1" s="67" t="s">
        <v>66</v>
      </c>
      <c r="F1" s="67"/>
      <c r="G1" s="67"/>
      <c r="H1" s="67"/>
      <c r="I1" s="67" t="s">
        <v>63</v>
      </c>
      <c r="J1" s="67"/>
      <c r="K1" s="67"/>
      <c r="L1" s="67"/>
      <c r="M1" s="67" t="s">
        <v>67</v>
      </c>
      <c r="N1" s="67"/>
      <c r="O1" s="67"/>
      <c r="P1" s="67"/>
      <c r="Q1" s="68" t="s">
        <v>16</v>
      </c>
    </row>
    <row r="2" spans="1:17" s="2" customFormat="1" ht="183.75" customHeight="1" x14ac:dyDescent="0.2">
      <c r="A2" s="69"/>
      <c r="B2" s="69"/>
      <c r="C2" s="70"/>
      <c r="D2" s="69"/>
      <c r="E2" s="23" t="s">
        <v>59</v>
      </c>
      <c r="F2" s="23" t="s">
        <v>9</v>
      </c>
      <c r="G2" s="24" t="s">
        <v>61</v>
      </c>
      <c r="H2" s="24" t="s">
        <v>62</v>
      </c>
      <c r="I2" s="23" t="s">
        <v>60</v>
      </c>
      <c r="J2" s="23" t="s">
        <v>9</v>
      </c>
      <c r="K2" s="24" t="s">
        <v>64</v>
      </c>
      <c r="L2" s="24" t="s">
        <v>65</v>
      </c>
      <c r="M2" s="23" t="s">
        <v>68</v>
      </c>
      <c r="N2" s="23" t="s">
        <v>9</v>
      </c>
      <c r="O2" s="23" t="s">
        <v>69</v>
      </c>
      <c r="P2" s="23" t="s">
        <v>70</v>
      </c>
      <c r="Q2" s="68"/>
    </row>
    <row r="3" spans="1:17" x14ac:dyDescent="0.25">
      <c r="A3" s="69"/>
      <c r="B3" s="69"/>
      <c r="C3" s="70"/>
      <c r="D3" s="69"/>
      <c r="E3" s="27"/>
      <c r="F3" s="27"/>
      <c r="G3" s="27">
        <v>100</v>
      </c>
      <c r="H3" s="27">
        <f>G3*0.4</f>
        <v>40</v>
      </c>
      <c r="I3" s="27"/>
      <c r="J3" s="27"/>
      <c r="K3" s="27">
        <v>100</v>
      </c>
      <c r="L3" s="27">
        <f>K3*0.4</f>
        <v>40</v>
      </c>
      <c r="M3" s="27"/>
      <c r="N3" s="27"/>
      <c r="O3" s="27">
        <v>100</v>
      </c>
      <c r="P3" s="27">
        <f>O3*0.2</f>
        <v>20</v>
      </c>
      <c r="Q3" s="27">
        <f>H3+L3+P3</f>
        <v>100</v>
      </c>
    </row>
    <row r="4" spans="1:17" x14ac:dyDescent="0.25">
      <c r="A4" s="16"/>
      <c r="B4" s="16">
        <v>83</v>
      </c>
      <c r="C4" s="16" t="s">
        <v>107</v>
      </c>
      <c r="D4" s="28" t="s">
        <v>106</v>
      </c>
      <c r="E4" s="16">
        <v>168</v>
      </c>
      <c r="F4" s="16">
        <v>168</v>
      </c>
      <c r="G4" s="17">
        <f t="shared" ref="G4" si="0">E4/F4*100</f>
        <v>100</v>
      </c>
      <c r="H4" s="17">
        <f t="shared" ref="H4" si="1">G4*0.4</f>
        <v>40</v>
      </c>
      <c r="I4" s="16">
        <v>168</v>
      </c>
      <c r="J4" s="16">
        <v>168</v>
      </c>
      <c r="K4" s="17">
        <f t="shared" ref="K4" si="2">I4/J4*100</f>
        <v>100</v>
      </c>
      <c r="L4" s="17">
        <f t="shared" ref="L4" si="3">K4*0.4</f>
        <v>40</v>
      </c>
      <c r="M4" s="16">
        <v>165</v>
      </c>
      <c r="N4" s="16">
        <v>168</v>
      </c>
      <c r="O4" s="22">
        <v>98</v>
      </c>
      <c r="P4" s="22">
        <f t="shared" ref="P4" si="4">O4*0.2</f>
        <v>19.600000000000001</v>
      </c>
      <c r="Q4" s="22">
        <f t="shared" ref="Q4" si="5">H4+L4+P4</f>
        <v>99.6</v>
      </c>
    </row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Q4"/>
  <sheetViews>
    <sheetView topLeftCell="B1" zoomScale="70" zoomScaleNormal="70" workbookViewId="0">
      <selection activeCell="J10" sqref="J10"/>
    </sheetView>
  </sheetViews>
  <sheetFormatPr defaultColWidth="23" defaultRowHeight="33" customHeight="1" x14ac:dyDescent="0.25"/>
  <cols>
    <col min="1" max="1" width="3.140625" hidden="1" customWidth="1"/>
    <col min="2" max="2" width="9.5703125" customWidth="1"/>
    <col min="3" max="3" width="15" customWidth="1"/>
    <col min="4" max="4" width="76.140625" style="42" customWidth="1"/>
    <col min="5" max="6" width="8.5703125" bestFit="1" customWidth="1"/>
    <col min="7" max="7" width="8.28515625" bestFit="1" customWidth="1"/>
    <col min="8" max="8" width="5" bestFit="1" customWidth="1"/>
    <col min="9" max="10" width="8.5703125" bestFit="1" customWidth="1"/>
    <col min="11" max="11" width="6" bestFit="1" customWidth="1"/>
    <col min="12" max="12" width="5" bestFit="1" customWidth="1"/>
    <col min="13" max="13" width="9" customWidth="1"/>
    <col min="14" max="14" width="8.5703125" bestFit="1" customWidth="1"/>
    <col min="15" max="15" width="6" bestFit="1" customWidth="1"/>
    <col min="16" max="16" width="5.7109375" bestFit="1" customWidth="1"/>
    <col min="17" max="17" width="6" bestFit="1" customWidth="1"/>
  </cols>
  <sheetData>
    <row r="1" spans="1:17" ht="87.75" customHeight="1" x14ac:dyDescent="0.25">
      <c r="A1" s="71"/>
      <c r="B1" s="70" t="s">
        <v>118</v>
      </c>
      <c r="C1" s="70" t="s">
        <v>80</v>
      </c>
      <c r="D1" s="69" t="s">
        <v>71</v>
      </c>
      <c r="E1" s="67" t="s">
        <v>72</v>
      </c>
      <c r="F1" s="67"/>
      <c r="G1" s="67"/>
      <c r="H1" s="67"/>
      <c r="I1" s="67" t="s">
        <v>74</v>
      </c>
      <c r="J1" s="67"/>
      <c r="K1" s="67"/>
      <c r="L1" s="67"/>
      <c r="M1" s="67" t="s">
        <v>76</v>
      </c>
      <c r="N1" s="67"/>
      <c r="O1" s="67"/>
      <c r="P1" s="67"/>
      <c r="Q1" s="68" t="s">
        <v>16</v>
      </c>
    </row>
    <row r="2" spans="1:17" ht="204.75" customHeight="1" x14ac:dyDescent="0.25">
      <c r="A2" s="71"/>
      <c r="B2" s="70"/>
      <c r="C2" s="70"/>
      <c r="D2" s="69"/>
      <c r="E2" s="34" t="s">
        <v>78</v>
      </c>
      <c r="F2" s="34" t="s">
        <v>9</v>
      </c>
      <c r="G2" s="35" t="s">
        <v>73</v>
      </c>
      <c r="H2" s="35" t="s">
        <v>108</v>
      </c>
      <c r="I2" s="34" t="s">
        <v>75</v>
      </c>
      <c r="J2" s="34" t="s">
        <v>9</v>
      </c>
      <c r="K2" s="35" t="s">
        <v>109</v>
      </c>
      <c r="L2" s="35" t="s">
        <v>110</v>
      </c>
      <c r="M2" s="34" t="s">
        <v>77</v>
      </c>
      <c r="N2" s="34" t="s">
        <v>9</v>
      </c>
      <c r="O2" s="34" t="s">
        <v>111</v>
      </c>
      <c r="P2" s="34" t="s">
        <v>112</v>
      </c>
      <c r="Q2" s="68"/>
    </row>
    <row r="3" spans="1:17" ht="20.25" customHeight="1" x14ac:dyDescent="0.25">
      <c r="A3" s="71"/>
      <c r="B3" s="70"/>
      <c r="C3" s="70"/>
      <c r="D3" s="69"/>
      <c r="E3" s="27"/>
      <c r="F3" s="27"/>
      <c r="G3" s="27">
        <v>100</v>
      </c>
      <c r="H3" s="27">
        <f>G3*0.3</f>
        <v>30</v>
      </c>
      <c r="I3" s="27"/>
      <c r="J3" s="27"/>
      <c r="K3" s="27">
        <v>100</v>
      </c>
      <c r="L3" s="27">
        <f>K3*0.2</f>
        <v>20</v>
      </c>
      <c r="M3" s="27"/>
      <c r="N3" s="27"/>
      <c r="O3" s="27">
        <v>100</v>
      </c>
      <c r="P3" s="27">
        <f>O3*0.5</f>
        <v>50</v>
      </c>
      <c r="Q3" s="27">
        <f>H3+L3+P3</f>
        <v>100</v>
      </c>
    </row>
    <row r="4" spans="1:17" ht="22.5" customHeight="1" x14ac:dyDescent="0.25">
      <c r="B4" s="16">
        <v>83</v>
      </c>
      <c r="C4" s="16" t="s">
        <v>107</v>
      </c>
      <c r="D4" s="28" t="s">
        <v>106</v>
      </c>
      <c r="E4" s="16">
        <v>168</v>
      </c>
      <c r="F4" s="16">
        <v>168</v>
      </c>
      <c r="G4" s="17">
        <f t="shared" ref="G4" si="0">E4/F4*100</f>
        <v>100</v>
      </c>
      <c r="H4" s="17">
        <f t="shared" ref="H4" si="1">G4*0.3</f>
        <v>30</v>
      </c>
      <c r="I4" s="16">
        <v>165</v>
      </c>
      <c r="J4" s="16">
        <v>168</v>
      </c>
      <c r="K4" s="22">
        <v>98</v>
      </c>
      <c r="L4" s="22">
        <f t="shared" ref="L4" si="2">K4*0.2</f>
        <v>19.600000000000001</v>
      </c>
      <c r="M4" s="16">
        <v>167</v>
      </c>
      <c r="N4" s="16">
        <v>168</v>
      </c>
      <c r="O4" s="22">
        <v>99.2</v>
      </c>
      <c r="P4" s="22">
        <f t="shared" ref="P4" si="3">O4*0.5</f>
        <v>49.6</v>
      </c>
      <c r="Q4" s="22">
        <f t="shared" ref="Q4" si="4">H4+L4+P4</f>
        <v>99.2</v>
      </c>
    </row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W299"/>
  <sheetViews>
    <sheetView zoomScale="90" zoomScaleNormal="90" workbookViewId="0">
      <pane ySplit="3" topLeftCell="A4" activePane="bottomLeft" state="frozen"/>
      <selection pane="bottomLeft" activeCell="B16" sqref="B16"/>
    </sheetView>
  </sheetViews>
  <sheetFormatPr defaultRowHeight="15" x14ac:dyDescent="0.25"/>
  <cols>
    <col min="1" max="1" width="9.140625" style="3"/>
    <col min="2" max="2" width="24.5703125" style="3" bestFit="1" customWidth="1"/>
    <col min="3" max="3" width="120.5703125" style="3" customWidth="1"/>
    <col min="4" max="4" width="14.140625" style="3" customWidth="1"/>
    <col min="5" max="5" width="6.85546875" style="4" customWidth="1"/>
    <col min="6" max="9" width="6.85546875" style="5" customWidth="1"/>
    <col min="10" max="13" width="6.85546875" style="3" customWidth="1"/>
    <col min="14" max="15" width="6.85546875" style="4" customWidth="1"/>
    <col min="16" max="16" width="9.140625" style="3"/>
    <col min="17" max="17" width="8.140625" style="3" customWidth="1"/>
    <col min="18" max="18" width="8.5703125" style="3" customWidth="1"/>
    <col min="19" max="21" width="9.140625" style="3"/>
    <col min="22" max="22" width="8.28515625" style="3" customWidth="1"/>
    <col min="23" max="23" width="8.140625" style="3" customWidth="1"/>
    <col min="24" max="16384" width="9.140625" style="3"/>
  </cols>
  <sheetData>
    <row r="1" spans="1:23" ht="86.25" customHeight="1" x14ac:dyDescent="0.25">
      <c r="A1" s="49" t="s">
        <v>79</v>
      </c>
      <c r="B1" s="49" t="s">
        <v>80</v>
      </c>
      <c r="C1" s="49" t="s">
        <v>71</v>
      </c>
      <c r="D1" s="49" t="s">
        <v>81</v>
      </c>
      <c r="E1" s="75" t="s">
        <v>94</v>
      </c>
      <c r="F1" s="75"/>
      <c r="G1" s="75"/>
      <c r="H1" s="75"/>
      <c r="I1" s="75" t="s">
        <v>82</v>
      </c>
      <c r="J1" s="75"/>
      <c r="K1" s="75"/>
      <c r="L1" s="75" t="s">
        <v>83</v>
      </c>
      <c r="M1" s="75"/>
      <c r="N1" s="75"/>
      <c r="O1" s="75"/>
      <c r="P1" s="75" t="s">
        <v>84</v>
      </c>
      <c r="Q1" s="75"/>
      <c r="R1" s="75"/>
      <c r="S1" s="75"/>
      <c r="T1" s="75" t="s">
        <v>85</v>
      </c>
      <c r="U1" s="75"/>
      <c r="V1" s="75"/>
      <c r="W1" s="75"/>
    </row>
    <row r="2" spans="1:23" x14ac:dyDescent="0.25">
      <c r="A2" s="49"/>
      <c r="B2" s="49"/>
      <c r="C2" s="49"/>
      <c r="D2" s="49"/>
      <c r="E2" s="6" t="s">
        <v>91</v>
      </c>
      <c r="F2" s="6" t="s">
        <v>92</v>
      </c>
      <c r="G2" s="6" t="s">
        <v>93</v>
      </c>
      <c r="H2" s="14" t="s">
        <v>86</v>
      </c>
      <c r="I2" s="6" t="s">
        <v>95</v>
      </c>
      <c r="J2" s="6" t="s">
        <v>96</v>
      </c>
      <c r="K2" s="14" t="s">
        <v>87</v>
      </c>
      <c r="L2" s="6" t="s">
        <v>97</v>
      </c>
      <c r="M2" s="6" t="s">
        <v>98</v>
      </c>
      <c r="N2" s="7" t="s">
        <v>99</v>
      </c>
      <c r="O2" s="15" t="s">
        <v>88</v>
      </c>
      <c r="P2" s="6" t="s">
        <v>100</v>
      </c>
      <c r="Q2" s="6" t="s">
        <v>101</v>
      </c>
      <c r="R2" s="6" t="s">
        <v>102</v>
      </c>
      <c r="S2" s="14" t="s">
        <v>89</v>
      </c>
      <c r="T2" s="6" t="s">
        <v>103</v>
      </c>
      <c r="U2" s="6" t="s">
        <v>104</v>
      </c>
      <c r="V2" s="6" t="s">
        <v>105</v>
      </c>
      <c r="W2" s="14" t="s">
        <v>90</v>
      </c>
    </row>
    <row r="3" spans="1:23" x14ac:dyDescent="0.25">
      <c r="A3" s="49"/>
      <c r="B3" s="49"/>
      <c r="C3" s="49"/>
      <c r="D3" s="49"/>
      <c r="E3" s="8">
        <v>30</v>
      </c>
      <c r="F3" s="9">
        <v>30</v>
      </c>
      <c r="G3" s="9">
        <v>40</v>
      </c>
      <c r="H3" s="9">
        <v>100</v>
      </c>
      <c r="I3" s="8">
        <v>50</v>
      </c>
      <c r="J3" s="9">
        <v>50</v>
      </c>
      <c r="K3" s="9">
        <v>100</v>
      </c>
      <c r="L3" s="8">
        <v>30</v>
      </c>
      <c r="M3" s="9">
        <v>40</v>
      </c>
      <c r="N3" s="7">
        <v>30</v>
      </c>
      <c r="O3" s="7">
        <v>100</v>
      </c>
      <c r="P3" s="8">
        <v>40</v>
      </c>
      <c r="Q3" s="9">
        <v>40</v>
      </c>
      <c r="R3" s="9">
        <v>20</v>
      </c>
      <c r="S3" s="9">
        <v>100</v>
      </c>
      <c r="T3" s="8">
        <v>30</v>
      </c>
      <c r="U3" s="9">
        <v>20</v>
      </c>
      <c r="V3" s="9">
        <v>50</v>
      </c>
      <c r="W3" s="9">
        <v>100</v>
      </c>
    </row>
    <row r="4" spans="1:23" x14ac:dyDescent="0.25">
      <c r="A4" s="44">
        <v>63</v>
      </c>
      <c r="B4" s="10" t="s">
        <v>107</v>
      </c>
      <c r="C4" s="10" t="s">
        <v>106</v>
      </c>
      <c r="D4" s="11">
        <v>85.1</v>
      </c>
      <c r="E4" s="11">
        <v>26.6</v>
      </c>
      <c r="F4" s="12">
        <v>18</v>
      </c>
      <c r="G4" s="12">
        <v>39.700000000000003</v>
      </c>
      <c r="H4" s="11">
        <v>84.3</v>
      </c>
      <c r="I4" s="12">
        <v>50</v>
      </c>
      <c r="J4" s="11">
        <v>48</v>
      </c>
      <c r="K4" s="11">
        <f t="shared" ref="K4" si="0">I4+J4</f>
        <v>98</v>
      </c>
      <c r="L4" s="10">
        <v>6</v>
      </c>
      <c r="M4" s="13">
        <v>16</v>
      </c>
      <c r="N4" s="12">
        <v>22.5</v>
      </c>
      <c r="O4" s="11">
        <f t="shared" ref="O4" si="1">L4+M4+N4</f>
        <v>44.5</v>
      </c>
      <c r="P4" s="12">
        <v>40</v>
      </c>
      <c r="Q4" s="12">
        <v>40</v>
      </c>
      <c r="R4" s="11">
        <v>19.600000000000001</v>
      </c>
      <c r="S4" s="11">
        <f t="shared" ref="S4" si="2">SUM(P4:R4)</f>
        <v>99.6</v>
      </c>
      <c r="T4" s="12">
        <v>30</v>
      </c>
      <c r="U4" s="12">
        <v>19.600000000000001</v>
      </c>
      <c r="V4" s="11">
        <v>49.6</v>
      </c>
      <c r="W4" s="11">
        <f t="shared" ref="W4" si="3">SUM(T4:V4)</f>
        <v>99.2</v>
      </c>
    </row>
    <row r="8" spans="1:23" ht="57" x14ac:dyDescent="0.25">
      <c r="A8" s="43" t="s">
        <v>79</v>
      </c>
      <c r="B8" s="43" t="s">
        <v>80</v>
      </c>
      <c r="C8" s="43" t="s">
        <v>71</v>
      </c>
      <c r="D8" s="18" t="s">
        <v>81</v>
      </c>
      <c r="E8" s="19" t="s">
        <v>86</v>
      </c>
      <c r="F8" s="20" t="s">
        <v>87</v>
      </c>
      <c r="G8" s="20" t="s">
        <v>88</v>
      </c>
      <c r="H8" s="20" t="s">
        <v>89</v>
      </c>
      <c r="I8" s="20" t="s">
        <v>90</v>
      </c>
      <c r="N8" s="3"/>
      <c r="O8" s="3"/>
    </row>
    <row r="9" spans="1:23" x14ac:dyDescent="0.25">
      <c r="A9" s="16">
        <v>64</v>
      </c>
      <c r="B9" s="10" t="s">
        <v>107</v>
      </c>
      <c r="C9" s="10" t="s">
        <v>106</v>
      </c>
      <c r="D9" s="17">
        <v>85.120860215053753</v>
      </c>
      <c r="E9" s="17">
        <v>84.304301075268825</v>
      </c>
      <c r="F9" s="17">
        <v>98</v>
      </c>
      <c r="G9" s="17">
        <v>44.5</v>
      </c>
      <c r="H9" s="17">
        <v>99.6</v>
      </c>
      <c r="I9" s="17">
        <v>99.2</v>
      </c>
      <c r="N9" s="3"/>
      <c r="O9" s="3"/>
    </row>
    <row r="10" spans="1:23" x14ac:dyDescent="0.25">
      <c r="A10" s="72" t="s">
        <v>113</v>
      </c>
      <c r="B10" s="73"/>
      <c r="C10" s="74"/>
      <c r="D10" s="21">
        <f t="shared" ref="D10:I10" si="4">AVERAGE(D9:D9)</f>
        <v>85.120860215053753</v>
      </c>
      <c r="E10" s="21">
        <f t="shared" si="4"/>
        <v>84.304301075268825</v>
      </c>
      <c r="F10" s="21">
        <f t="shared" si="4"/>
        <v>98</v>
      </c>
      <c r="G10" s="21">
        <f t="shared" si="4"/>
        <v>44.5</v>
      </c>
      <c r="H10" s="21">
        <f t="shared" si="4"/>
        <v>99.6</v>
      </c>
      <c r="I10" s="21">
        <f t="shared" si="4"/>
        <v>99.2</v>
      </c>
    </row>
    <row r="11" spans="1:23" x14ac:dyDescent="0.25">
      <c r="F11" s="4"/>
    </row>
    <row r="12" spans="1:23" x14ac:dyDescent="0.25">
      <c r="D12" s="4"/>
      <c r="F12" s="4"/>
      <c r="G12" s="4"/>
      <c r="H12" s="4"/>
      <c r="I12" s="4"/>
    </row>
    <row r="13" spans="1:23" x14ac:dyDescent="0.25">
      <c r="F13" s="4"/>
      <c r="G13" s="4"/>
      <c r="H13" s="4"/>
      <c r="I13" s="4"/>
    </row>
    <row r="20" spans="3:3" x14ac:dyDescent="0.25">
      <c r="C20" s="4"/>
    </row>
    <row r="21" spans="3:3" x14ac:dyDescent="0.25">
      <c r="C21" s="4"/>
    </row>
    <row r="22" spans="3:3" x14ac:dyDescent="0.25">
      <c r="C22" s="4"/>
    </row>
    <row r="23" spans="3:3" x14ac:dyDescent="0.25">
      <c r="C23" s="4"/>
    </row>
    <row r="24" spans="3:3" x14ac:dyDescent="0.25">
      <c r="C24" s="4"/>
    </row>
    <row r="25" spans="3:3" x14ac:dyDescent="0.25">
      <c r="C25" s="4"/>
    </row>
    <row r="26" spans="3:3" x14ac:dyDescent="0.25">
      <c r="C26" s="4"/>
    </row>
    <row r="27" spans="3:3" x14ac:dyDescent="0.25">
      <c r="C27" s="4"/>
    </row>
    <row r="28" spans="3:3" x14ac:dyDescent="0.25">
      <c r="C28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250" spans="1:23" s="4" customFormat="1" x14ac:dyDescent="0.25">
      <c r="A250" s="3"/>
      <c r="B250" s="3"/>
      <c r="C250" s="3"/>
      <c r="D250" s="3"/>
      <c r="F250" s="5"/>
      <c r="G250" s="5"/>
      <c r="H250" s="5"/>
      <c r="I250" s="5"/>
      <c r="J250" s="3"/>
      <c r="K250" s="3"/>
      <c r="L250" s="3"/>
      <c r="M250" s="3"/>
      <c r="N250" s="3"/>
      <c r="P250" s="3"/>
      <c r="Q250" s="3"/>
      <c r="R250" s="3"/>
      <c r="S250" s="3"/>
      <c r="T250" s="3"/>
      <c r="U250" s="3"/>
      <c r="V250" s="3"/>
      <c r="W250" s="3"/>
    </row>
    <row r="251" spans="1:23" s="4" customFormat="1" x14ac:dyDescent="0.25">
      <c r="A251" s="3"/>
      <c r="B251" s="3"/>
      <c r="C251" s="3"/>
      <c r="D251" s="3"/>
      <c r="F251" s="5"/>
      <c r="G251" s="5"/>
      <c r="H251" s="5"/>
      <c r="I251" s="5"/>
      <c r="J251" s="3"/>
      <c r="K251" s="3"/>
      <c r="L251" s="3"/>
      <c r="M251" s="3"/>
      <c r="N251" s="3"/>
      <c r="P251" s="3"/>
      <c r="Q251" s="3"/>
      <c r="R251" s="3"/>
      <c r="S251" s="3"/>
      <c r="T251" s="3"/>
      <c r="U251" s="3"/>
      <c r="V251" s="3"/>
      <c r="W251" s="3"/>
    </row>
    <row r="252" spans="1:23" s="4" customFormat="1" x14ac:dyDescent="0.25">
      <c r="A252" s="3"/>
      <c r="B252" s="3"/>
      <c r="C252" s="3"/>
      <c r="D252" s="3"/>
      <c r="F252" s="5"/>
      <c r="G252" s="5"/>
      <c r="H252" s="5"/>
      <c r="I252" s="5"/>
      <c r="J252" s="3"/>
      <c r="K252" s="3"/>
      <c r="L252" s="3"/>
      <c r="M252" s="3"/>
      <c r="N252" s="3"/>
      <c r="P252" s="3"/>
      <c r="Q252" s="3"/>
      <c r="R252" s="3"/>
      <c r="S252" s="3"/>
      <c r="T252" s="3"/>
      <c r="U252" s="3"/>
      <c r="V252" s="3"/>
      <c r="W252" s="3"/>
    </row>
    <row r="253" spans="1:23" s="4" customFormat="1" x14ac:dyDescent="0.25">
      <c r="A253" s="3"/>
      <c r="B253" s="3"/>
      <c r="C253" s="3"/>
      <c r="D253" s="3"/>
      <c r="F253" s="5"/>
      <c r="G253" s="5"/>
      <c r="H253" s="5"/>
      <c r="I253" s="5"/>
      <c r="J253" s="3"/>
      <c r="K253" s="3"/>
      <c r="L253" s="3"/>
      <c r="M253" s="3"/>
      <c r="N253" s="3"/>
      <c r="P253" s="3"/>
      <c r="Q253" s="3"/>
      <c r="R253" s="3"/>
      <c r="S253" s="3"/>
      <c r="T253" s="3"/>
      <c r="U253" s="3"/>
      <c r="V253" s="3"/>
      <c r="W253" s="3"/>
    </row>
    <row r="254" spans="1:23" s="4" customFormat="1" x14ac:dyDescent="0.25">
      <c r="A254" s="3"/>
      <c r="B254" s="3"/>
      <c r="C254" s="3"/>
      <c r="D254" s="3"/>
      <c r="F254" s="5"/>
      <c r="G254" s="5"/>
      <c r="H254" s="5"/>
      <c r="I254" s="5"/>
      <c r="J254" s="3"/>
      <c r="K254" s="3"/>
      <c r="L254" s="3"/>
      <c r="M254" s="3"/>
      <c r="N254" s="3"/>
      <c r="P254" s="3"/>
      <c r="Q254" s="3"/>
      <c r="R254" s="3"/>
      <c r="S254" s="3"/>
      <c r="T254" s="3"/>
      <c r="U254" s="3"/>
      <c r="V254" s="3"/>
      <c r="W254" s="3"/>
    </row>
    <row r="255" spans="1:23" s="4" customFormat="1" x14ac:dyDescent="0.25">
      <c r="A255" s="3"/>
      <c r="B255" s="3"/>
      <c r="C255" s="3"/>
      <c r="D255" s="3"/>
      <c r="F255" s="5"/>
      <c r="G255" s="5"/>
      <c r="H255" s="5"/>
      <c r="I255" s="5"/>
      <c r="J255" s="3"/>
      <c r="K255" s="3"/>
      <c r="L255" s="3"/>
      <c r="M255" s="3"/>
      <c r="N255" s="3"/>
      <c r="P255" s="3"/>
      <c r="Q255" s="3"/>
      <c r="R255" s="3"/>
      <c r="S255" s="3"/>
      <c r="T255" s="3"/>
      <c r="U255" s="3"/>
      <c r="V255" s="3"/>
      <c r="W255" s="3"/>
    </row>
    <row r="256" spans="1:23" s="4" customFormat="1" x14ac:dyDescent="0.25">
      <c r="A256" s="3"/>
      <c r="B256" s="3"/>
      <c r="C256" s="3"/>
      <c r="D256" s="3"/>
      <c r="F256" s="5"/>
      <c r="G256" s="5"/>
      <c r="H256" s="5"/>
      <c r="I256" s="5"/>
      <c r="J256" s="3"/>
      <c r="K256" s="3"/>
      <c r="L256" s="3"/>
      <c r="M256" s="3"/>
      <c r="N256" s="3"/>
      <c r="P256" s="3"/>
      <c r="Q256" s="3"/>
      <c r="R256" s="3"/>
      <c r="S256" s="3"/>
      <c r="T256" s="3"/>
      <c r="U256" s="3"/>
      <c r="V256" s="3"/>
      <c r="W256" s="3"/>
    </row>
    <row r="257" spans="1:23" s="4" customFormat="1" x14ac:dyDescent="0.25">
      <c r="A257" s="3"/>
      <c r="B257" s="3"/>
      <c r="C257" s="3"/>
      <c r="D257" s="3"/>
      <c r="F257" s="5"/>
      <c r="G257" s="5"/>
      <c r="H257" s="5"/>
      <c r="I257" s="5"/>
      <c r="J257" s="3"/>
      <c r="K257" s="3"/>
      <c r="L257" s="3"/>
      <c r="M257" s="3"/>
      <c r="N257" s="3"/>
      <c r="P257" s="3"/>
      <c r="Q257" s="3"/>
      <c r="R257" s="3"/>
      <c r="S257" s="3"/>
      <c r="T257" s="3"/>
      <c r="U257" s="3"/>
      <c r="V257" s="3"/>
      <c r="W257" s="3"/>
    </row>
    <row r="258" spans="1:23" s="4" customFormat="1" x14ac:dyDescent="0.25">
      <c r="A258" s="3"/>
      <c r="B258" s="3"/>
      <c r="C258" s="3"/>
      <c r="D258" s="3"/>
      <c r="F258" s="5"/>
      <c r="G258" s="5"/>
      <c r="H258" s="5"/>
      <c r="I258" s="5"/>
      <c r="J258" s="3"/>
      <c r="K258" s="3"/>
      <c r="L258" s="3"/>
      <c r="M258" s="3"/>
      <c r="N258" s="3"/>
      <c r="P258" s="3"/>
      <c r="Q258" s="3"/>
      <c r="R258" s="3"/>
      <c r="S258" s="3"/>
      <c r="T258" s="3"/>
      <c r="U258" s="3"/>
      <c r="V258" s="3"/>
      <c r="W258" s="3"/>
    </row>
    <row r="259" spans="1:23" s="4" customFormat="1" x14ac:dyDescent="0.25">
      <c r="A259" s="3"/>
      <c r="B259" s="3"/>
      <c r="C259" s="3"/>
      <c r="D259" s="3"/>
      <c r="F259" s="5"/>
      <c r="G259" s="5"/>
      <c r="H259" s="5"/>
      <c r="I259" s="5"/>
      <c r="J259" s="3"/>
      <c r="K259" s="3"/>
      <c r="L259" s="3"/>
      <c r="M259" s="3"/>
      <c r="N259" s="3"/>
      <c r="P259" s="3"/>
      <c r="Q259" s="3"/>
      <c r="R259" s="3"/>
      <c r="S259" s="3"/>
      <c r="T259" s="3"/>
      <c r="U259" s="3"/>
      <c r="V259" s="3"/>
      <c r="W259" s="3"/>
    </row>
    <row r="260" spans="1:23" s="4" customFormat="1" x14ac:dyDescent="0.25">
      <c r="A260" s="3"/>
      <c r="B260" s="3"/>
      <c r="C260" s="3"/>
      <c r="D260" s="3"/>
      <c r="F260" s="5"/>
      <c r="G260" s="5"/>
      <c r="H260" s="5"/>
      <c r="I260" s="5"/>
      <c r="J260" s="3"/>
      <c r="K260" s="3"/>
      <c r="L260" s="3"/>
      <c r="M260" s="3"/>
      <c r="N260" s="3"/>
      <c r="P260" s="3"/>
      <c r="Q260" s="3"/>
      <c r="R260" s="3"/>
      <c r="S260" s="3"/>
      <c r="T260" s="3"/>
      <c r="U260" s="3"/>
      <c r="V260" s="3"/>
      <c r="W260" s="3"/>
    </row>
    <row r="261" spans="1:23" s="4" customFormat="1" x14ac:dyDescent="0.25">
      <c r="A261" s="3"/>
      <c r="B261" s="3"/>
      <c r="C261" s="3"/>
      <c r="D261" s="3"/>
      <c r="F261" s="5"/>
      <c r="G261" s="5"/>
      <c r="H261" s="5"/>
      <c r="I261" s="5"/>
      <c r="J261" s="3"/>
      <c r="K261" s="3"/>
      <c r="L261" s="3"/>
      <c r="M261" s="3"/>
      <c r="N261" s="3"/>
      <c r="P261" s="3"/>
      <c r="Q261" s="3"/>
      <c r="R261" s="3"/>
      <c r="S261" s="3"/>
      <c r="T261" s="3"/>
      <c r="U261" s="3"/>
      <c r="V261" s="3"/>
      <c r="W261" s="3"/>
    </row>
    <row r="262" spans="1:23" s="4" customFormat="1" x14ac:dyDescent="0.25">
      <c r="A262" s="3"/>
      <c r="B262" s="3"/>
      <c r="C262" s="3"/>
      <c r="D262" s="3"/>
      <c r="F262" s="5"/>
      <c r="G262" s="5"/>
      <c r="H262" s="5"/>
      <c r="I262" s="5"/>
      <c r="J262" s="3"/>
      <c r="K262" s="3"/>
      <c r="L262" s="3"/>
      <c r="M262" s="3"/>
      <c r="N262" s="3"/>
      <c r="P262" s="3"/>
      <c r="Q262" s="3"/>
      <c r="R262" s="3"/>
      <c r="S262" s="3"/>
      <c r="T262" s="3"/>
      <c r="U262" s="3"/>
      <c r="V262" s="3"/>
      <c r="W262" s="3"/>
    </row>
    <row r="263" spans="1:23" s="4" customFormat="1" x14ac:dyDescent="0.25">
      <c r="A263" s="3"/>
      <c r="B263" s="3"/>
      <c r="C263" s="3"/>
      <c r="D263" s="3"/>
      <c r="F263" s="5"/>
      <c r="G263" s="5"/>
      <c r="H263" s="5"/>
      <c r="I263" s="5"/>
      <c r="J263" s="3"/>
      <c r="K263" s="3"/>
      <c r="L263" s="3"/>
      <c r="M263" s="3"/>
      <c r="N263" s="3"/>
      <c r="P263" s="3"/>
      <c r="Q263" s="3"/>
      <c r="R263" s="3"/>
      <c r="S263" s="3"/>
      <c r="T263" s="3"/>
      <c r="U263" s="3"/>
      <c r="V263" s="3"/>
      <c r="W263" s="3"/>
    </row>
    <row r="264" spans="1:23" s="4" customFormat="1" x14ac:dyDescent="0.25">
      <c r="A264" s="3"/>
      <c r="B264" s="3"/>
      <c r="C264" s="3"/>
      <c r="D264" s="3"/>
      <c r="F264" s="5"/>
      <c r="G264" s="5"/>
      <c r="H264" s="5"/>
      <c r="I264" s="5"/>
      <c r="J264" s="3"/>
      <c r="K264" s="3"/>
      <c r="L264" s="3"/>
      <c r="M264" s="3"/>
      <c r="N264" s="3"/>
      <c r="P264" s="3"/>
      <c r="Q264" s="3"/>
      <c r="R264" s="3"/>
      <c r="S264" s="3"/>
      <c r="T264" s="3"/>
      <c r="U264" s="3"/>
      <c r="V264" s="3"/>
      <c r="W264" s="3"/>
    </row>
    <row r="265" spans="1:23" s="4" customFormat="1" x14ac:dyDescent="0.25">
      <c r="A265" s="3"/>
      <c r="B265" s="3"/>
      <c r="C265" s="3"/>
      <c r="D265" s="3"/>
      <c r="F265" s="5"/>
      <c r="G265" s="5"/>
      <c r="H265" s="5"/>
      <c r="I265" s="5"/>
      <c r="J265" s="3"/>
      <c r="K265" s="3"/>
      <c r="L265" s="3"/>
      <c r="M265" s="3"/>
      <c r="N265" s="3"/>
      <c r="P265" s="3"/>
      <c r="Q265" s="3"/>
      <c r="R265" s="3"/>
      <c r="S265" s="3"/>
      <c r="T265" s="3"/>
      <c r="U265" s="3"/>
      <c r="V265" s="3"/>
      <c r="W265" s="3"/>
    </row>
    <row r="266" spans="1:23" s="4" customFormat="1" x14ac:dyDescent="0.25">
      <c r="A266" s="3"/>
      <c r="B266" s="3"/>
      <c r="C266" s="3"/>
      <c r="D266" s="3"/>
      <c r="F266" s="5"/>
      <c r="G266" s="5"/>
      <c r="H266" s="5"/>
      <c r="I266" s="5"/>
      <c r="J266" s="3"/>
      <c r="K266" s="3"/>
      <c r="L266" s="3"/>
      <c r="M266" s="3"/>
      <c r="N266" s="3"/>
      <c r="P266" s="3"/>
      <c r="Q266" s="3"/>
      <c r="R266" s="3"/>
      <c r="S266" s="3"/>
      <c r="T266" s="3"/>
      <c r="U266" s="3"/>
      <c r="V266" s="3"/>
      <c r="W266" s="3"/>
    </row>
    <row r="267" spans="1:23" s="4" customFormat="1" x14ac:dyDescent="0.25">
      <c r="A267" s="3"/>
      <c r="B267" s="3"/>
      <c r="C267" s="3"/>
      <c r="D267" s="3"/>
      <c r="F267" s="5"/>
      <c r="G267" s="5"/>
      <c r="H267" s="5"/>
      <c r="I267" s="5"/>
      <c r="J267" s="3"/>
      <c r="K267" s="3"/>
      <c r="L267" s="3"/>
      <c r="M267" s="3"/>
      <c r="N267" s="3"/>
      <c r="P267" s="3"/>
      <c r="Q267" s="3"/>
      <c r="R267" s="3"/>
      <c r="S267" s="3"/>
      <c r="T267" s="3"/>
      <c r="U267" s="3"/>
      <c r="V267" s="3"/>
      <c r="W267" s="3"/>
    </row>
    <row r="268" spans="1:23" s="4" customFormat="1" x14ac:dyDescent="0.25">
      <c r="A268" s="3"/>
      <c r="B268" s="3"/>
      <c r="C268" s="3"/>
      <c r="D268" s="3"/>
      <c r="F268" s="5"/>
      <c r="G268" s="5"/>
      <c r="H268" s="5"/>
      <c r="I268" s="5"/>
      <c r="J268" s="3"/>
      <c r="K268" s="3"/>
      <c r="L268" s="3"/>
      <c r="M268" s="3"/>
      <c r="N268" s="3"/>
      <c r="P268" s="3"/>
      <c r="Q268" s="3"/>
      <c r="R268" s="3"/>
      <c r="S268" s="3"/>
      <c r="T268" s="3"/>
      <c r="U268" s="3"/>
      <c r="V268" s="3"/>
      <c r="W268" s="3"/>
    </row>
    <row r="269" spans="1:23" s="4" customFormat="1" x14ac:dyDescent="0.25">
      <c r="A269" s="3"/>
      <c r="B269" s="3"/>
      <c r="C269" s="3"/>
      <c r="D269" s="3"/>
      <c r="F269" s="5"/>
      <c r="G269" s="5"/>
      <c r="H269" s="5"/>
      <c r="I269" s="5"/>
      <c r="J269" s="3"/>
      <c r="K269" s="3"/>
      <c r="L269" s="3"/>
      <c r="M269" s="3"/>
      <c r="N269" s="3"/>
      <c r="P269" s="3"/>
      <c r="Q269" s="3"/>
      <c r="R269" s="3"/>
      <c r="S269" s="3"/>
      <c r="T269" s="3"/>
      <c r="U269" s="3"/>
      <c r="V269" s="3"/>
      <c r="W269" s="3"/>
    </row>
    <row r="270" spans="1:23" s="4" customFormat="1" x14ac:dyDescent="0.25">
      <c r="A270" s="3"/>
      <c r="B270" s="3"/>
      <c r="C270" s="3"/>
      <c r="D270" s="3"/>
      <c r="F270" s="5"/>
      <c r="G270" s="5"/>
      <c r="H270" s="5"/>
      <c r="I270" s="5"/>
      <c r="J270" s="3"/>
      <c r="K270" s="3"/>
      <c r="L270" s="3"/>
      <c r="M270" s="3"/>
      <c r="N270" s="3"/>
      <c r="P270" s="3"/>
      <c r="Q270" s="3"/>
      <c r="R270" s="3"/>
      <c r="S270" s="3"/>
      <c r="T270" s="3"/>
      <c r="U270" s="3"/>
      <c r="V270" s="3"/>
      <c r="W270" s="3"/>
    </row>
    <row r="271" spans="1:23" s="4" customFormat="1" x14ac:dyDescent="0.25">
      <c r="A271" s="3"/>
      <c r="B271" s="3"/>
      <c r="C271" s="3"/>
      <c r="D271" s="3"/>
      <c r="F271" s="5"/>
      <c r="G271" s="5"/>
      <c r="H271" s="5"/>
      <c r="I271" s="5"/>
      <c r="J271" s="3"/>
      <c r="K271" s="3"/>
      <c r="L271" s="3"/>
      <c r="M271" s="3"/>
      <c r="N271" s="3"/>
      <c r="P271" s="3"/>
      <c r="Q271" s="3"/>
      <c r="R271" s="3"/>
      <c r="S271" s="3"/>
      <c r="T271" s="3"/>
      <c r="U271" s="3"/>
      <c r="V271" s="3"/>
      <c r="W271" s="3"/>
    </row>
    <row r="272" spans="1:23" s="4" customFormat="1" x14ac:dyDescent="0.25">
      <c r="A272" s="3"/>
      <c r="B272" s="3"/>
      <c r="C272" s="3"/>
      <c r="D272" s="3"/>
      <c r="F272" s="5"/>
      <c r="G272" s="5"/>
      <c r="H272" s="5"/>
      <c r="I272" s="5"/>
      <c r="J272" s="3"/>
      <c r="K272" s="3"/>
      <c r="L272" s="3"/>
      <c r="M272" s="3"/>
      <c r="N272" s="3"/>
      <c r="P272" s="3"/>
      <c r="Q272" s="3"/>
      <c r="R272" s="3"/>
      <c r="S272" s="3"/>
      <c r="T272" s="3"/>
      <c r="U272" s="3"/>
      <c r="V272" s="3"/>
      <c r="W272" s="3"/>
    </row>
    <row r="273" spans="1:23" s="4" customFormat="1" x14ac:dyDescent="0.25">
      <c r="A273" s="3"/>
      <c r="B273" s="3"/>
      <c r="C273" s="3"/>
      <c r="D273" s="3"/>
      <c r="F273" s="5"/>
      <c r="G273" s="5"/>
      <c r="H273" s="5"/>
      <c r="I273" s="5"/>
      <c r="J273" s="3"/>
      <c r="K273" s="3"/>
      <c r="L273" s="3"/>
      <c r="M273" s="3"/>
      <c r="N273" s="3"/>
      <c r="P273" s="3"/>
      <c r="Q273" s="3"/>
      <c r="R273" s="3"/>
      <c r="S273" s="3"/>
      <c r="T273" s="3"/>
      <c r="U273" s="3"/>
      <c r="V273" s="3"/>
      <c r="W273" s="3"/>
    </row>
    <row r="274" spans="1:23" s="4" customFormat="1" x14ac:dyDescent="0.25">
      <c r="A274" s="3"/>
      <c r="B274" s="3"/>
      <c r="C274" s="3"/>
      <c r="D274" s="3"/>
      <c r="F274" s="5"/>
      <c r="G274" s="5"/>
      <c r="H274" s="5"/>
      <c r="I274" s="5"/>
      <c r="J274" s="3"/>
      <c r="K274" s="3"/>
      <c r="L274" s="3"/>
      <c r="M274" s="3"/>
      <c r="N274" s="3"/>
      <c r="P274" s="3"/>
      <c r="Q274" s="3"/>
      <c r="R274" s="3"/>
      <c r="S274" s="3"/>
      <c r="T274" s="3"/>
      <c r="U274" s="3"/>
      <c r="V274" s="3"/>
      <c r="W274" s="3"/>
    </row>
    <row r="275" spans="1:23" s="4" customFormat="1" x14ac:dyDescent="0.25">
      <c r="A275" s="3"/>
      <c r="B275" s="3"/>
      <c r="C275" s="3"/>
      <c r="D275" s="3"/>
      <c r="F275" s="5"/>
      <c r="G275" s="5"/>
      <c r="H275" s="5"/>
      <c r="I275" s="5"/>
      <c r="J275" s="3"/>
      <c r="K275" s="3"/>
      <c r="L275" s="3"/>
      <c r="M275" s="3"/>
      <c r="N275" s="3"/>
      <c r="P275" s="3"/>
      <c r="Q275" s="3"/>
      <c r="R275" s="3"/>
      <c r="S275" s="3"/>
      <c r="T275" s="3"/>
      <c r="U275" s="3"/>
      <c r="V275" s="3"/>
      <c r="W275" s="3"/>
    </row>
    <row r="276" spans="1:23" s="4" customFormat="1" x14ac:dyDescent="0.25">
      <c r="A276" s="3"/>
      <c r="B276" s="3"/>
      <c r="C276" s="3"/>
      <c r="D276" s="3"/>
      <c r="F276" s="5"/>
      <c r="G276" s="5"/>
      <c r="H276" s="5"/>
      <c r="I276" s="5"/>
      <c r="J276" s="3"/>
      <c r="K276" s="3"/>
      <c r="L276" s="3"/>
      <c r="M276" s="3"/>
      <c r="N276" s="3"/>
      <c r="P276" s="3"/>
      <c r="Q276" s="3"/>
      <c r="R276" s="3"/>
      <c r="S276" s="3"/>
      <c r="T276" s="3"/>
      <c r="U276" s="3"/>
      <c r="V276" s="3"/>
      <c r="W276" s="3"/>
    </row>
    <row r="277" spans="1:23" s="4" customFormat="1" x14ac:dyDescent="0.25">
      <c r="A277" s="3"/>
      <c r="B277" s="3"/>
      <c r="C277" s="3"/>
      <c r="D277" s="3"/>
      <c r="F277" s="5"/>
      <c r="G277" s="5"/>
      <c r="H277" s="5"/>
      <c r="I277" s="5"/>
      <c r="J277" s="3"/>
      <c r="K277" s="3"/>
      <c r="L277" s="3"/>
      <c r="M277" s="3"/>
      <c r="N277" s="3"/>
      <c r="P277" s="3"/>
      <c r="Q277" s="3"/>
      <c r="R277" s="3"/>
      <c r="S277" s="3"/>
      <c r="T277" s="3"/>
      <c r="U277" s="3"/>
      <c r="V277" s="3"/>
      <c r="W277" s="3"/>
    </row>
    <row r="278" spans="1:23" s="4" customFormat="1" x14ac:dyDescent="0.25">
      <c r="A278" s="3"/>
      <c r="B278" s="3"/>
      <c r="C278" s="3"/>
      <c r="D278" s="3"/>
      <c r="F278" s="5"/>
      <c r="G278" s="5"/>
      <c r="H278" s="5"/>
      <c r="I278" s="5"/>
      <c r="J278" s="3"/>
      <c r="K278" s="3"/>
      <c r="L278" s="3"/>
      <c r="M278" s="3"/>
      <c r="N278" s="3"/>
      <c r="P278" s="3"/>
      <c r="Q278" s="3"/>
      <c r="R278" s="3"/>
      <c r="S278" s="3"/>
      <c r="T278" s="3"/>
      <c r="U278" s="3"/>
      <c r="V278" s="3"/>
      <c r="W278" s="3"/>
    </row>
    <row r="279" spans="1:23" s="4" customFormat="1" x14ac:dyDescent="0.25">
      <c r="A279" s="3"/>
      <c r="B279" s="3"/>
      <c r="C279" s="3"/>
      <c r="D279" s="3"/>
      <c r="F279" s="5"/>
      <c r="G279" s="5"/>
      <c r="H279" s="5"/>
      <c r="I279" s="5"/>
      <c r="J279" s="3"/>
      <c r="K279" s="3"/>
      <c r="L279" s="3"/>
      <c r="M279" s="3"/>
      <c r="N279" s="3"/>
      <c r="P279" s="3"/>
      <c r="Q279" s="3"/>
      <c r="R279" s="3"/>
      <c r="S279" s="3"/>
      <c r="T279" s="3"/>
      <c r="U279" s="3"/>
      <c r="V279" s="3"/>
      <c r="W279" s="3"/>
    </row>
    <row r="280" spans="1:23" s="4" customFormat="1" x14ac:dyDescent="0.25">
      <c r="A280" s="3"/>
      <c r="B280" s="3"/>
      <c r="C280" s="3"/>
      <c r="D280" s="3"/>
      <c r="F280" s="5"/>
      <c r="G280" s="5"/>
      <c r="H280" s="5"/>
      <c r="I280" s="5"/>
      <c r="J280" s="3"/>
      <c r="K280" s="3"/>
      <c r="L280" s="3"/>
      <c r="M280" s="3"/>
      <c r="N280" s="3"/>
      <c r="P280" s="3"/>
      <c r="Q280" s="3"/>
      <c r="R280" s="3"/>
      <c r="S280" s="3"/>
      <c r="T280" s="3"/>
      <c r="U280" s="3"/>
      <c r="V280" s="3"/>
      <c r="W280" s="3"/>
    </row>
    <row r="281" spans="1:23" s="4" customFormat="1" x14ac:dyDescent="0.25">
      <c r="A281" s="3"/>
      <c r="B281" s="3"/>
      <c r="C281" s="3"/>
      <c r="D281" s="3"/>
      <c r="F281" s="5"/>
      <c r="G281" s="5"/>
      <c r="H281" s="5"/>
      <c r="I281" s="5"/>
      <c r="J281" s="3"/>
      <c r="K281" s="3"/>
      <c r="L281" s="3"/>
      <c r="M281" s="3"/>
      <c r="N281" s="3"/>
      <c r="P281" s="3"/>
      <c r="Q281" s="3"/>
      <c r="R281" s="3"/>
      <c r="S281" s="3"/>
      <c r="T281" s="3"/>
      <c r="U281" s="3"/>
      <c r="V281" s="3"/>
      <c r="W281" s="3"/>
    </row>
    <row r="282" spans="1:23" s="4" customFormat="1" x14ac:dyDescent="0.25">
      <c r="A282" s="3"/>
      <c r="B282" s="3"/>
      <c r="C282" s="3"/>
      <c r="D282" s="3"/>
      <c r="F282" s="5"/>
      <c r="G282" s="5"/>
      <c r="H282" s="5"/>
      <c r="I282" s="5"/>
      <c r="J282" s="3"/>
      <c r="K282" s="3"/>
      <c r="L282" s="3"/>
      <c r="M282" s="3"/>
      <c r="N282" s="3"/>
      <c r="P282" s="3"/>
      <c r="Q282" s="3"/>
      <c r="R282" s="3"/>
      <c r="S282" s="3"/>
      <c r="T282" s="3"/>
      <c r="U282" s="3"/>
      <c r="V282" s="3"/>
      <c r="W282" s="3"/>
    </row>
    <row r="283" spans="1:23" s="4" customFormat="1" x14ac:dyDescent="0.25">
      <c r="A283" s="3"/>
      <c r="B283" s="3"/>
      <c r="C283" s="3"/>
      <c r="D283" s="3"/>
      <c r="F283" s="5"/>
      <c r="G283" s="5"/>
      <c r="H283" s="5"/>
      <c r="I283" s="5"/>
      <c r="J283" s="3"/>
      <c r="K283" s="3"/>
      <c r="L283" s="3"/>
      <c r="M283" s="3"/>
      <c r="N283" s="3"/>
      <c r="P283" s="3"/>
      <c r="Q283" s="3"/>
      <c r="R283" s="3"/>
      <c r="S283" s="3"/>
      <c r="T283" s="3"/>
      <c r="U283" s="3"/>
      <c r="V283" s="3"/>
      <c r="W283" s="3"/>
    </row>
    <row r="284" spans="1:23" s="4" customFormat="1" x14ac:dyDescent="0.25">
      <c r="A284" s="3"/>
      <c r="B284" s="3"/>
      <c r="C284" s="3"/>
      <c r="D284" s="3"/>
      <c r="F284" s="5"/>
      <c r="G284" s="5"/>
      <c r="H284" s="5"/>
      <c r="I284" s="5"/>
      <c r="J284" s="3"/>
      <c r="K284" s="3"/>
      <c r="L284" s="3"/>
      <c r="M284" s="3"/>
      <c r="N284" s="3"/>
      <c r="P284" s="3"/>
      <c r="Q284" s="3"/>
      <c r="R284" s="3"/>
      <c r="S284" s="3"/>
      <c r="T284" s="3"/>
      <c r="U284" s="3"/>
      <c r="V284" s="3"/>
      <c r="W284" s="3"/>
    </row>
    <row r="285" spans="1:23" s="4" customFormat="1" x14ac:dyDescent="0.25">
      <c r="A285" s="3"/>
      <c r="B285" s="3"/>
      <c r="C285" s="3"/>
      <c r="D285" s="3"/>
      <c r="F285" s="5"/>
      <c r="G285" s="5"/>
      <c r="H285" s="5"/>
      <c r="I285" s="5"/>
      <c r="J285" s="3"/>
      <c r="K285" s="3"/>
      <c r="L285" s="3"/>
      <c r="M285" s="3"/>
      <c r="N285" s="3"/>
      <c r="P285" s="3"/>
      <c r="Q285" s="3"/>
      <c r="R285" s="3"/>
      <c r="S285" s="3"/>
      <c r="T285" s="3"/>
      <c r="U285" s="3"/>
      <c r="V285" s="3"/>
      <c r="W285" s="3"/>
    </row>
    <row r="286" spans="1:23" s="4" customFormat="1" x14ac:dyDescent="0.25">
      <c r="A286" s="3"/>
      <c r="B286" s="3"/>
      <c r="C286" s="3"/>
      <c r="D286" s="3"/>
      <c r="F286" s="5"/>
      <c r="G286" s="5"/>
      <c r="H286" s="5"/>
      <c r="I286" s="5"/>
      <c r="J286" s="3"/>
      <c r="K286" s="3"/>
      <c r="L286" s="3"/>
      <c r="M286" s="3"/>
      <c r="N286" s="3"/>
      <c r="P286" s="3"/>
      <c r="Q286" s="3"/>
      <c r="R286" s="3"/>
      <c r="S286" s="3"/>
      <c r="T286" s="3"/>
      <c r="U286" s="3"/>
      <c r="V286" s="3"/>
      <c r="W286" s="3"/>
    </row>
    <row r="287" spans="1:23" s="4" customFormat="1" x14ac:dyDescent="0.25">
      <c r="A287" s="3"/>
      <c r="B287" s="3"/>
      <c r="C287" s="3"/>
      <c r="D287" s="3"/>
      <c r="F287" s="5"/>
      <c r="G287" s="5"/>
      <c r="H287" s="5"/>
      <c r="I287" s="5"/>
      <c r="J287" s="3"/>
      <c r="K287" s="3"/>
      <c r="L287" s="3"/>
      <c r="M287" s="3"/>
      <c r="N287" s="3"/>
      <c r="P287" s="3"/>
      <c r="Q287" s="3"/>
      <c r="R287" s="3"/>
      <c r="S287" s="3"/>
      <c r="T287" s="3"/>
      <c r="U287" s="3"/>
      <c r="V287" s="3"/>
      <c r="W287" s="3"/>
    </row>
    <row r="288" spans="1:23" s="4" customFormat="1" x14ac:dyDescent="0.25">
      <c r="A288" s="3"/>
      <c r="B288" s="3"/>
      <c r="C288" s="3"/>
      <c r="D288" s="3"/>
      <c r="F288" s="5"/>
      <c r="G288" s="5"/>
      <c r="H288" s="5"/>
      <c r="I288" s="5"/>
      <c r="J288" s="3"/>
      <c r="K288" s="3"/>
      <c r="L288" s="3"/>
      <c r="M288" s="3"/>
      <c r="N288" s="3"/>
      <c r="P288" s="3"/>
      <c r="Q288" s="3"/>
      <c r="R288" s="3"/>
      <c r="S288" s="3"/>
      <c r="T288" s="3"/>
      <c r="U288" s="3"/>
      <c r="V288" s="3"/>
      <c r="W288" s="3"/>
    </row>
    <row r="289" spans="1:23" s="4" customFormat="1" x14ac:dyDescent="0.25">
      <c r="A289" s="3"/>
      <c r="B289" s="3"/>
      <c r="C289" s="3"/>
      <c r="D289" s="3"/>
      <c r="F289" s="5"/>
      <c r="G289" s="5"/>
      <c r="H289" s="5"/>
      <c r="I289" s="5"/>
      <c r="J289" s="3"/>
      <c r="K289" s="3"/>
      <c r="L289" s="3"/>
      <c r="M289" s="3"/>
      <c r="N289" s="3"/>
      <c r="P289" s="3"/>
      <c r="Q289" s="3"/>
      <c r="R289" s="3"/>
      <c r="S289" s="3"/>
      <c r="T289" s="3"/>
      <c r="U289" s="3"/>
      <c r="V289" s="3"/>
      <c r="W289" s="3"/>
    </row>
    <row r="290" spans="1:23" s="4" customFormat="1" x14ac:dyDescent="0.25">
      <c r="A290" s="3"/>
      <c r="B290" s="3"/>
      <c r="C290" s="3"/>
      <c r="D290" s="3"/>
      <c r="F290" s="5"/>
      <c r="G290" s="5"/>
      <c r="H290" s="5"/>
      <c r="I290" s="5"/>
      <c r="J290" s="3"/>
      <c r="K290" s="3"/>
      <c r="L290" s="3"/>
      <c r="M290" s="3"/>
      <c r="N290" s="3"/>
      <c r="P290" s="3"/>
      <c r="Q290" s="3"/>
      <c r="R290" s="3"/>
      <c r="S290" s="3"/>
      <c r="T290" s="3"/>
      <c r="U290" s="3"/>
      <c r="V290" s="3"/>
      <c r="W290" s="3"/>
    </row>
    <row r="291" spans="1:23" s="4" customFormat="1" x14ac:dyDescent="0.25">
      <c r="A291" s="3"/>
      <c r="B291" s="3"/>
      <c r="C291" s="3"/>
      <c r="D291" s="3"/>
      <c r="F291" s="5"/>
      <c r="G291" s="5"/>
      <c r="H291" s="5"/>
      <c r="I291" s="5"/>
      <c r="J291" s="3"/>
      <c r="K291" s="3"/>
      <c r="L291" s="3"/>
      <c r="M291" s="3"/>
      <c r="N291" s="3"/>
      <c r="P291" s="3"/>
      <c r="Q291" s="3"/>
      <c r="R291" s="3"/>
      <c r="S291" s="3"/>
      <c r="T291" s="3"/>
      <c r="U291" s="3"/>
      <c r="V291" s="3"/>
      <c r="W291" s="3"/>
    </row>
    <row r="292" spans="1:23" s="4" customFormat="1" x14ac:dyDescent="0.25">
      <c r="A292" s="3"/>
      <c r="B292" s="3"/>
      <c r="C292" s="3"/>
      <c r="D292" s="3"/>
      <c r="F292" s="5"/>
      <c r="G292" s="5"/>
      <c r="H292" s="5"/>
      <c r="I292" s="5"/>
      <c r="J292" s="3"/>
      <c r="K292" s="3"/>
      <c r="L292" s="3"/>
      <c r="M292" s="3"/>
      <c r="N292" s="3"/>
      <c r="P292" s="3"/>
      <c r="Q292" s="3"/>
      <c r="R292" s="3"/>
      <c r="S292" s="3"/>
      <c r="T292" s="3"/>
      <c r="U292" s="3"/>
      <c r="V292" s="3"/>
      <c r="W292" s="3"/>
    </row>
    <row r="293" spans="1:23" s="4" customFormat="1" x14ac:dyDescent="0.25">
      <c r="A293" s="3"/>
      <c r="B293" s="3"/>
      <c r="C293" s="3"/>
      <c r="D293" s="3"/>
      <c r="F293" s="5"/>
      <c r="G293" s="5"/>
      <c r="H293" s="5"/>
      <c r="I293" s="5"/>
      <c r="J293" s="3"/>
      <c r="K293" s="3"/>
      <c r="L293" s="3"/>
      <c r="M293" s="3"/>
      <c r="N293" s="3"/>
      <c r="P293" s="3"/>
      <c r="Q293" s="3"/>
      <c r="R293" s="3"/>
      <c r="S293" s="3"/>
      <c r="T293" s="3"/>
      <c r="U293" s="3"/>
      <c r="V293" s="3"/>
      <c r="W293" s="3"/>
    </row>
    <row r="294" spans="1:23" s="4" customFormat="1" x14ac:dyDescent="0.25">
      <c r="A294" s="3"/>
      <c r="B294" s="3"/>
      <c r="C294" s="3"/>
      <c r="D294" s="3"/>
      <c r="F294" s="5"/>
      <c r="G294" s="5"/>
      <c r="H294" s="5"/>
      <c r="I294" s="5"/>
      <c r="J294" s="3"/>
      <c r="K294" s="3"/>
      <c r="L294" s="3"/>
      <c r="M294" s="3"/>
      <c r="N294" s="3"/>
      <c r="P294" s="3"/>
      <c r="Q294" s="3"/>
      <c r="R294" s="3"/>
      <c r="S294" s="3"/>
      <c r="T294" s="3"/>
      <c r="U294" s="3"/>
      <c r="V294" s="3"/>
      <c r="W294" s="3"/>
    </row>
    <row r="295" spans="1:23" s="4" customFormat="1" x14ac:dyDescent="0.25">
      <c r="A295" s="3"/>
      <c r="B295" s="3"/>
      <c r="C295" s="3"/>
      <c r="D295" s="3"/>
      <c r="F295" s="5"/>
      <c r="G295" s="5"/>
      <c r="H295" s="5"/>
      <c r="I295" s="5"/>
      <c r="J295" s="3"/>
      <c r="K295" s="3"/>
      <c r="L295" s="3"/>
      <c r="M295" s="3"/>
      <c r="N295" s="3"/>
      <c r="P295" s="3"/>
      <c r="Q295" s="3"/>
      <c r="R295" s="3"/>
      <c r="S295" s="3"/>
      <c r="T295" s="3"/>
      <c r="U295" s="3"/>
      <c r="V295" s="3"/>
      <c r="W295" s="3"/>
    </row>
    <row r="296" spans="1:23" s="4" customFormat="1" x14ac:dyDescent="0.25">
      <c r="A296" s="3"/>
      <c r="B296" s="3"/>
      <c r="C296" s="3"/>
      <c r="D296" s="3"/>
      <c r="F296" s="5"/>
      <c r="G296" s="5"/>
      <c r="H296" s="5"/>
      <c r="I296" s="5"/>
      <c r="J296" s="3"/>
      <c r="K296" s="3"/>
      <c r="L296" s="3"/>
      <c r="M296" s="3"/>
      <c r="N296" s="3"/>
      <c r="P296" s="3"/>
      <c r="Q296" s="3"/>
      <c r="R296" s="3"/>
      <c r="S296" s="3"/>
      <c r="T296" s="3"/>
      <c r="U296" s="3"/>
      <c r="V296" s="3"/>
      <c r="W296" s="3"/>
    </row>
    <row r="297" spans="1:23" s="4" customFormat="1" x14ac:dyDescent="0.25">
      <c r="A297" s="3"/>
      <c r="B297" s="3"/>
      <c r="C297" s="3"/>
      <c r="D297" s="3"/>
      <c r="F297" s="5"/>
      <c r="G297" s="5"/>
      <c r="H297" s="5"/>
      <c r="I297" s="5"/>
      <c r="J297" s="3"/>
      <c r="K297" s="3"/>
      <c r="L297" s="3"/>
      <c r="M297" s="3"/>
      <c r="N297" s="3"/>
      <c r="P297" s="3"/>
      <c r="Q297" s="3"/>
      <c r="R297" s="3"/>
      <c r="S297" s="3"/>
      <c r="T297" s="3"/>
      <c r="U297" s="3"/>
      <c r="V297" s="3"/>
      <c r="W297" s="3"/>
    </row>
    <row r="298" spans="1:23" s="4" customFormat="1" x14ac:dyDescent="0.25">
      <c r="A298" s="3"/>
      <c r="B298" s="3"/>
      <c r="C298" s="3"/>
      <c r="D298" s="3"/>
      <c r="F298" s="5"/>
      <c r="G298" s="5"/>
      <c r="H298" s="5"/>
      <c r="I298" s="5"/>
      <c r="J298" s="3"/>
      <c r="K298" s="3"/>
      <c r="L298" s="3"/>
      <c r="M298" s="3"/>
      <c r="N298" s="3"/>
      <c r="P298" s="3"/>
      <c r="Q298" s="3"/>
      <c r="R298" s="3"/>
      <c r="S298" s="3"/>
      <c r="T298" s="3"/>
      <c r="U298" s="3"/>
      <c r="V298" s="3"/>
      <c r="W298" s="3"/>
    </row>
    <row r="299" spans="1:23" s="4" customFormat="1" x14ac:dyDescent="0.25">
      <c r="A299" s="3"/>
      <c r="B299" s="3"/>
      <c r="C299" s="3"/>
      <c r="D299" s="3"/>
      <c r="F299" s="5"/>
      <c r="G299" s="5"/>
      <c r="H299" s="5"/>
      <c r="I299" s="5"/>
      <c r="J299" s="3"/>
      <c r="K299" s="3"/>
      <c r="L299" s="3"/>
      <c r="M299" s="3"/>
      <c r="N299" s="3"/>
      <c r="P299" s="3"/>
      <c r="Q299" s="3"/>
      <c r="R299" s="3"/>
      <c r="S299" s="3"/>
      <c r="T299" s="3"/>
      <c r="U299" s="3"/>
      <c r="V299" s="3"/>
      <c r="W299" s="3"/>
    </row>
  </sheetData>
  <mergeCells count="10">
    <mergeCell ref="A10:C10"/>
    <mergeCell ref="L1:O1"/>
    <mergeCell ref="P1:S1"/>
    <mergeCell ref="T1:W1"/>
    <mergeCell ref="A1:A3"/>
    <mergeCell ref="B1:B3"/>
    <mergeCell ref="C1:C3"/>
    <mergeCell ref="D1:D3"/>
    <mergeCell ref="E1:H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 ДЮСШ </vt:lpstr>
      <vt:lpstr>2КомфДЮСШ</vt:lpstr>
      <vt:lpstr>2КомУслОц ДЮСШ</vt:lpstr>
      <vt:lpstr>3УслДостИнвНал ДЮСШ</vt:lpstr>
      <vt:lpstr>3УслДостИнвОц ДЮСШ</vt:lpstr>
      <vt:lpstr>4ДобрВежл ДЮСШ</vt:lpstr>
      <vt:lpstr>5УдовлУсл ДЮСШ</vt:lpstr>
      <vt:lpstr>ИнтегрДЮСШ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Назаренко</cp:lastModifiedBy>
  <dcterms:created xsi:type="dcterms:W3CDTF">2020-11-30T08:45:25Z</dcterms:created>
  <dcterms:modified xsi:type="dcterms:W3CDTF">2021-04-12T11:11:54Z</dcterms:modified>
</cp:coreProperties>
</file>